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отчет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B37" i="4"/>
  <c r="B38" s="1"/>
  <c r="B39" s="1"/>
  <c r="B40" s="1"/>
  <c r="E47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M61" i="1"/>
  <c r="L61"/>
  <c r="N61" s="1"/>
  <c r="M60"/>
  <c r="L60"/>
  <c r="M59"/>
  <c r="L59"/>
  <c r="N59" s="1"/>
  <c r="M58"/>
  <c r="L58"/>
  <c r="N58" s="1"/>
  <c r="N57"/>
  <c r="M57"/>
  <c r="L57"/>
  <c r="M56"/>
  <c r="L56"/>
  <c r="M55"/>
  <c r="L55"/>
  <c r="N55" s="1"/>
  <c r="B55"/>
  <c r="B56" s="1"/>
  <c r="B57" s="1"/>
  <c r="B58" s="1"/>
  <c r="M54"/>
  <c r="L54"/>
  <c r="M53"/>
  <c r="N52"/>
  <c r="L52"/>
  <c r="L51"/>
  <c r="N51" s="1"/>
  <c r="L50"/>
  <c r="M49"/>
  <c r="G49"/>
  <c r="G63" s="1"/>
  <c r="L48"/>
  <c r="N48" s="1"/>
  <c r="O48" s="1"/>
  <c r="N47"/>
  <c r="L47"/>
  <c r="O47" s="1"/>
  <c r="N46"/>
  <c r="L46"/>
  <c r="L45"/>
  <c r="N45" s="1"/>
  <c r="L44"/>
  <c r="N44" s="1"/>
  <c r="O44" s="1"/>
  <c r="L43"/>
  <c r="L42"/>
  <c r="N42" s="1"/>
  <c r="L41"/>
  <c r="N41" s="1"/>
  <c r="L40"/>
  <c r="N40" s="1"/>
  <c r="O40" s="1"/>
  <c r="N39"/>
  <c r="L39"/>
  <c r="N38"/>
  <c r="L38"/>
  <c r="L37"/>
  <c r="N37" s="1"/>
  <c r="L36"/>
  <c r="N36" s="1"/>
  <c r="O36" s="1"/>
  <c r="L35"/>
  <c r="L34"/>
  <c r="N34" s="1"/>
  <c r="L33"/>
  <c r="N33" s="1"/>
  <c r="L32"/>
  <c r="N32" s="1"/>
  <c r="O32" s="1"/>
  <c r="N31"/>
  <c r="L31"/>
  <c r="O31" s="1"/>
  <c r="L30"/>
  <c r="O30" s="1"/>
  <c r="P30" s="1"/>
  <c r="L29"/>
  <c r="O29" s="1"/>
  <c r="P29" s="1"/>
  <c r="L28"/>
  <c r="O28" s="1"/>
  <c r="L27"/>
  <c r="O27" s="1"/>
  <c r="L26"/>
  <c r="O26" s="1"/>
  <c r="L25"/>
  <c r="O25" s="1"/>
  <c r="L24"/>
  <c r="O24" s="1"/>
  <c r="L23"/>
  <c r="O23" s="1"/>
  <c r="L22"/>
  <c r="O22" s="1"/>
  <c r="L21"/>
  <c r="O21" s="1"/>
  <c r="L20"/>
  <c r="O20" s="1"/>
  <c r="L19"/>
  <c r="O19" s="1"/>
  <c r="L18"/>
  <c r="O18" s="1"/>
  <c r="L17"/>
  <c r="O17" s="1"/>
  <c r="B17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L16"/>
  <c r="G15"/>
  <c r="L14"/>
  <c r="O14" s="1"/>
  <c r="P14" s="1"/>
  <c r="L13"/>
  <c r="O13" s="1"/>
  <c r="P13" s="1"/>
  <c r="L12"/>
  <c r="O12" s="1"/>
  <c r="P12" s="1"/>
  <c r="L11"/>
  <c r="O11" s="1"/>
  <c r="P11" s="1"/>
  <c r="L10"/>
  <c r="O10" s="1"/>
  <c r="P10" s="1"/>
  <c r="L9"/>
  <c r="O9" s="1"/>
  <c r="P9" s="1"/>
  <c r="L8"/>
  <c r="O8" s="1"/>
  <c r="P8" s="1"/>
  <c r="L7"/>
  <c r="O7" s="1"/>
  <c r="P7" s="1"/>
  <c r="L6"/>
  <c r="O6" s="1"/>
  <c r="P6" s="1"/>
  <c r="L5"/>
  <c r="O5" s="1"/>
  <c r="P5" s="1"/>
  <c r="B5"/>
  <c r="B6" s="1"/>
  <c r="B7" s="1"/>
  <c r="B8" s="1"/>
  <c r="B9" s="1"/>
  <c r="B10" s="1"/>
  <c r="B11" s="1"/>
  <c r="B12" s="1"/>
  <c r="B13" s="1"/>
  <c r="B14" s="1"/>
  <c r="L4"/>
  <c r="B41" i="4" l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N43" i="1"/>
  <c r="O43" s="1"/>
  <c r="O57"/>
  <c r="O39"/>
  <c r="L15"/>
  <c r="L49"/>
  <c r="N49" s="1"/>
  <c r="N35"/>
  <c r="O35" s="1"/>
  <c r="O38"/>
  <c r="O52"/>
  <c r="M62"/>
  <c r="M63" s="1"/>
  <c r="O59"/>
  <c r="O42"/>
  <c r="O46"/>
  <c r="L53"/>
  <c r="O61"/>
  <c r="O34"/>
  <c r="N54"/>
  <c r="O54" s="1"/>
  <c r="O58"/>
  <c r="N60"/>
  <c r="O60" s="1"/>
  <c r="O33"/>
  <c r="O37"/>
  <c r="O41"/>
  <c r="O45"/>
  <c r="N50"/>
  <c r="O51"/>
  <c r="O55"/>
  <c r="N56"/>
  <c r="L62"/>
  <c r="O4"/>
  <c r="P17"/>
  <c r="P18"/>
  <c r="P19"/>
  <c r="P20"/>
  <c r="P21"/>
  <c r="P22"/>
  <c r="P23"/>
  <c r="P24"/>
  <c r="P25"/>
  <c r="P26"/>
  <c r="P27"/>
  <c r="P28"/>
  <c r="O16"/>
  <c r="O49" l="1"/>
  <c r="N62"/>
  <c r="P16"/>
  <c r="L63"/>
  <c r="O56"/>
  <c r="O62" s="1"/>
  <c r="O50"/>
  <c r="O53" s="1"/>
  <c r="N53"/>
  <c r="O15"/>
  <c r="P4"/>
  <c r="P15" s="1"/>
  <c r="O63" l="1"/>
  <c r="N63"/>
</calcChain>
</file>

<file path=xl/sharedStrings.xml><?xml version="1.0" encoding="utf-8"?>
<sst xmlns="http://schemas.openxmlformats.org/spreadsheetml/2006/main" count="349" uniqueCount="131">
  <si>
    <t>№ б/б</t>
  </si>
  <si>
    <t>Аты-жөні</t>
  </si>
  <si>
    <t>Лауазымы</t>
  </si>
  <si>
    <t>Білімі</t>
  </si>
  <si>
    <t>Педстаж</t>
  </si>
  <si>
    <t>1 айлық ставкасы</t>
  </si>
  <si>
    <t>Санат дәреже</t>
  </si>
  <si>
    <t>Байланыс. Деңгей. біліктілік санаты</t>
  </si>
  <si>
    <t>Коэффициэнт</t>
  </si>
  <si>
    <t>Базалық лауазымдық еңбек ақы.</t>
  </si>
  <si>
    <t>Есептелген  еңбек  ақы</t>
  </si>
  <si>
    <t>Ерекше еңбек жағдайы үшін уфтемақы</t>
  </si>
  <si>
    <t>Айлық  еңбек ақының барлығы</t>
  </si>
  <si>
    <t>Турдашева Р.Г.</t>
  </si>
  <si>
    <t>Директор</t>
  </si>
  <si>
    <t>жоғары</t>
  </si>
  <si>
    <t>25 ж. жоғары</t>
  </si>
  <si>
    <t>A1-3-1</t>
  </si>
  <si>
    <t>Торемуратова В.С.</t>
  </si>
  <si>
    <t>Әдіскер</t>
  </si>
  <si>
    <t>9.4  ж.</t>
  </si>
  <si>
    <t>B3-2</t>
  </si>
  <si>
    <t>Бектемирова С.Б.</t>
  </si>
  <si>
    <t>Орыс  тілі  мұғалімі</t>
  </si>
  <si>
    <t>B2-1</t>
  </si>
  <si>
    <t>Бимагамбетова Ж.К.</t>
  </si>
  <si>
    <t>пеадгог-психолог</t>
  </si>
  <si>
    <t>4.6 ж</t>
  </si>
  <si>
    <t>B3-4</t>
  </si>
  <si>
    <t>Нугыманова А.Т.</t>
  </si>
  <si>
    <t>Ағылшын тілі мұғалімі</t>
  </si>
  <si>
    <t>5.6 ж.</t>
  </si>
  <si>
    <t>B2-4</t>
  </si>
  <si>
    <t>Хайрушева Д.Е.</t>
  </si>
  <si>
    <t>саз жетекшісі</t>
  </si>
  <si>
    <t xml:space="preserve">15.7 ж. </t>
  </si>
  <si>
    <t>B3-3</t>
  </si>
  <si>
    <t>Джумалиева А.А.</t>
  </si>
  <si>
    <t>Қазақ тілі  мұғалімі</t>
  </si>
  <si>
    <t>7.10 ж</t>
  </si>
  <si>
    <t>B2-3</t>
  </si>
  <si>
    <t>Жусупбекова Б.Н</t>
  </si>
  <si>
    <t>23.1 ж</t>
  </si>
  <si>
    <t>Климова Л.Г</t>
  </si>
  <si>
    <t>медбике</t>
  </si>
  <si>
    <t>арнаулы орта</t>
  </si>
  <si>
    <t>B4-4</t>
  </si>
  <si>
    <t>диетбике</t>
  </si>
  <si>
    <t>арнаулы  орта</t>
  </si>
  <si>
    <t>Суйнов А.К.</t>
  </si>
  <si>
    <t>дене шынықтыру пәнінің нұсқаушысы</t>
  </si>
  <si>
    <t>15.5 ж</t>
  </si>
  <si>
    <t>Бактыгалиева К.И.</t>
  </si>
  <si>
    <t>тәрбиеші</t>
  </si>
  <si>
    <t>B4-2</t>
  </si>
  <si>
    <t>Ахаева А</t>
  </si>
  <si>
    <t>7.1 ж</t>
  </si>
  <si>
    <t>Дауленова А.С.</t>
  </si>
  <si>
    <t>1.5 ж</t>
  </si>
  <si>
    <t>Малеева В. И.</t>
  </si>
  <si>
    <t>17.10  ж</t>
  </si>
  <si>
    <t>B4-3</t>
  </si>
  <si>
    <t>Кадырман Б.О.</t>
  </si>
  <si>
    <t>1.10 ж</t>
  </si>
  <si>
    <t>2.38</t>
  </si>
  <si>
    <t>Мунбаева У.К</t>
  </si>
  <si>
    <t>19.8 ж</t>
  </si>
  <si>
    <t>Вахитова И.Ю.</t>
  </si>
  <si>
    <t xml:space="preserve">1.7  ж. </t>
  </si>
  <si>
    <t>Плотникова Л.Г</t>
  </si>
  <si>
    <t>B4-1</t>
  </si>
  <si>
    <t>Сисенгалиева У.Ж.</t>
  </si>
  <si>
    <t>Рамазанова Г.Б.</t>
  </si>
  <si>
    <t>14,1 ж</t>
  </si>
  <si>
    <t>Джубаншкалиева А.Т.</t>
  </si>
  <si>
    <t xml:space="preserve">14.9  ж. </t>
  </si>
  <si>
    <t>Темирбекова Д.М.</t>
  </si>
  <si>
    <t>13.3  ж</t>
  </si>
  <si>
    <t>3.14</t>
  </si>
  <si>
    <t>Барлығы</t>
  </si>
  <si>
    <t>Джулумова А.В.</t>
  </si>
  <si>
    <t>Есепші</t>
  </si>
  <si>
    <t>C2</t>
  </si>
  <si>
    <t>19.0 ж</t>
  </si>
  <si>
    <t>Мемлекеттік сатып алу бойынша  есепші</t>
  </si>
  <si>
    <t>Ключникова М.К.</t>
  </si>
  <si>
    <t>Шаруашылық меңгерушісі</t>
  </si>
  <si>
    <t>С3</t>
  </si>
  <si>
    <t>27.8 ж</t>
  </si>
  <si>
    <t>Хатшы</t>
  </si>
  <si>
    <t>D</t>
  </si>
  <si>
    <t>6.8  ж</t>
  </si>
  <si>
    <t>Тамбовцева Г.Н.</t>
  </si>
  <si>
    <t>Кастелянша</t>
  </si>
  <si>
    <t>Кір  жуушы</t>
  </si>
  <si>
    <t>Тапишева  Э.С.</t>
  </si>
  <si>
    <t>Көмекші  жұмысышы</t>
  </si>
  <si>
    <t>Исмагулова Г.У.</t>
  </si>
  <si>
    <t>Ғимарат  күтуші  жұмысшы</t>
  </si>
  <si>
    <t>Костенко Ю.Г.</t>
  </si>
  <si>
    <t>Утепова К.К.</t>
  </si>
  <si>
    <t>Молдагалиев Н.Е.</t>
  </si>
  <si>
    <t>Электрик</t>
  </si>
  <si>
    <t>Ғинаятов Б.А.</t>
  </si>
  <si>
    <t>Күзетші</t>
  </si>
  <si>
    <t>Климов Г.А.</t>
  </si>
  <si>
    <t>Ергаламова К.М.</t>
  </si>
  <si>
    <t>Аула  сыпырушы</t>
  </si>
  <si>
    <t>Қызмет  бөлмелерін жинаушы</t>
  </si>
  <si>
    <t>Мергенгалиева М.Н.</t>
  </si>
  <si>
    <t>Аспазшылар</t>
  </si>
  <si>
    <t>Шелеуова К</t>
  </si>
  <si>
    <t>Ешова А.Б.</t>
  </si>
  <si>
    <t>Изтелеуова С.Н.</t>
  </si>
  <si>
    <t>Тәрбиеші  көмекшілері</t>
  </si>
  <si>
    <t>0.7 ж</t>
  </si>
  <si>
    <t>1.4  ж</t>
  </si>
  <si>
    <t>Шартынова А.Ж.</t>
  </si>
  <si>
    <t>18.0 ж</t>
  </si>
  <si>
    <t>Каденова Г.Ш.</t>
  </si>
  <si>
    <t>11.0  ж</t>
  </si>
  <si>
    <t>Курмашева К.Е.</t>
  </si>
  <si>
    <t>12.9 ж</t>
  </si>
  <si>
    <t>Баймбетова К. Н.</t>
  </si>
  <si>
    <t>2.8 ж</t>
  </si>
  <si>
    <t>Жалпы</t>
  </si>
  <si>
    <t>педагог-психолог</t>
  </si>
  <si>
    <t xml:space="preserve"> </t>
  </si>
  <si>
    <t>Урманова И.К.</t>
  </si>
  <si>
    <t>Акмуханова А.К.</t>
  </si>
  <si>
    <t>Казретова Ж.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</si>
</sst>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6" fillId="0" borderId="1" xfId="1" applyFont="1" applyFill="1" applyBorder="1"/>
    <xf numFmtId="0" fontId="7" fillId="0" borderId="1" xfId="1" applyFont="1" applyFill="1" applyBorder="1" applyAlignment="1">
      <alignment wrapText="1"/>
    </xf>
    <xf numFmtId="1" fontId="5" fillId="0" borderId="1" xfId="1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9" fontId="5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right" wrapText="1"/>
    </xf>
    <xf numFmtId="9" fontId="5" fillId="0" borderId="1" xfId="1" applyNumberFormat="1" applyFont="1" applyFill="1" applyBorder="1"/>
    <xf numFmtId="0" fontId="7" fillId="0" borderId="1" xfId="1" applyFont="1" applyFill="1" applyBorder="1"/>
    <xf numFmtId="0" fontId="6" fillId="0" borderId="1" xfId="1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1" xfId="1" applyFont="1" applyFill="1" applyBorder="1"/>
    <xf numFmtId="0" fontId="3" fillId="0" borderId="1" xfId="1" applyFont="1" applyFill="1" applyBorder="1"/>
    <xf numFmtId="0" fontId="9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center"/>
    </xf>
    <xf numFmtId="0" fontId="10" fillId="0" borderId="1" xfId="2" applyFont="1" applyBorder="1"/>
    <xf numFmtId="0" fontId="10" fillId="0" borderId="1" xfId="1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1" fillId="0" borderId="1" xfId="2" applyFont="1" applyBorder="1" applyAlignment="1"/>
    <xf numFmtId="0" fontId="10" fillId="0" borderId="1" xfId="2" applyFont="1" applyBorder="1" applyAlignment="1">
      <alignment horizontal="right" wrapText="1"/>
    </xf>
    <xf numFmtId="0" fontId="10" fillId="0" borderId="1" xfId="2" applyFont="1" applyBorder="1" applyAlignment="1">
      <alignment horizontal="center" wrapText="1"/>
    </xf>
    <xf numFmtId="3" fontId="10" fillId="0" borderId="1" xfId="2" applyNumberFormat="1" applyFont="1" applyBorder="1" applyAlignment="1">
      <alignment wrapText="1"/>
    </xf>
    <xf numFmtId="0" fontId="11" fillId="0" borderId="1" xfId="2" applyFont="1" applyBorder="1" applyAlignment="1">
      <alignment wrapText="1"/>
    </xf>
    <xf numFmtId="3" fontId="10" fillId="0" borderId="1" xfId="2" applyNumberFormat="1" applyFont="1" applyBorder="1"/>
    <xf numFmtId="0" fontId="12" fillId="0" borderId="1" xfId="2" applyFont="1" applyBorder="1"/>
    <xf numFmtId="0" fontId="0" fillId="0" borderId="1" xfId="2" applyFont="1" applyBorder="1" applyAlignment="1">
      <alignment wrapText="1"/>
    </xf>
    <xf numFmtId="0" fontId="11" fillId="0" borderId="1" xfId="2" applyFont="1" applyFill="1" applyBorder="1"/>
    <xf numFmtId="0" fontId="11" fillId="0" borderId="1" xfId="2" applyFont="1" applyBorder="1"/>
    <xf numFmtId="0" fontId="0" fillId="0" borderId="1" xfId="2" applyFont="1" applyBorder="1"/>
    <xf numFmtId="0" fontId="4" fillId="0" borderId="1" xfId="2" applyFont="1" applyBorder="1"/>
    <xf numFmtId="0" fontId="10" fillId="0" borderId="1" xfId="2" applyFont="1" applyFill="1" applyBorder="1"/>
    <xf numFmtId="0" fontId="1" fillId="0" borderId="1" xfId="2" applyFont="1" applyBorder="1"/>
    <xf numFmtId="0" fontId="1" fillId="0" borderId="1" xfId="2" applyFont="1" applyBorder="1" applyAlignment="1">
      <alignment horizontal="right"/>
    </xf>
    <xf numFmtId="3" fontId="1" fillId="0" borderId="1" xfId="2" applyNumberFormat="1" applyFont="1" applyBorder="1"/>
    <xf numFmtId="0" fontId="11" fillId="0" borderId="1" xfId="2" applyFont="1" applyBorder="1" applyAlignment="1">
      <alignment horizontal="left" vertical="center"/>
    </xf>
    <xf numFmtId="0" fontId="1" fillId="0" borderId="1" xfId="2" applyFont="1" applyBorder="1" applyAlignment="1">
      <alignment horizontal="center"/>
    </xf>
    <xf numFmtId="3" fontId="10" fillId="0" borderId="1" xfId="2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right" vertical="center"/>
    </xf>
    <xf numFmtId="1" fontId="5" fillId="0" borderId="2" xfId="1" applyNumberFormat="1" applyFont="1" applyFill="1" applyBorder="1"/>
    <xf numFmtId="1" fontId="5" fillId="0" borderId="2" xfId="1" applyNumberFormat="1" applyFont="1" applyFill="1" applyBorder="1" applyAlignment="1">
      <alignment horizontal="right"/>
    </xf>
    <xf numFmtId="1" fontId="2" fillId="0" borderId="2" xfId="1" applyNumberFormat="1" applyFont="1" applyFill="1" applyBorder="1"/>
    <xf numFmtId="0" fontId="0" fillId="0" borderId="1" xfId="0" applyBorder="1"/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/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wrapText="1"/>
    </xf>
    <xf numFmtId="0" fontId="15" fillId="0" borderId="1" xfId="2" applyFont="1" applyBorder="1" applyAlignment="1">
      <alignment wrapText="1"/>
    </xf>
    <xf numFmtId="0" fontId="14" fillId="0" borderId="1" xfId="2" applyFont="1" applyFill="1" applyBorder="1" applyAlignment="1">
      <alignment horizontal="center" vertical="center"/>
    </xf>
    <xf numFmtId="0" fontId="15" fillId="0" borderId="1" xfId="2" applyFont="1" applyBorder="1"/>
    <xf numFmtId="0" fontId="13" fillId="0" borderId="1" xfId="2" applyFont="1" applyBorder="1" applyAlignment="1">
      <alignment horizontal="center" vertical="center"/>
    </xf>
    <xf numFmtId="0" fontId="14" fillId="0" borderId="1" xfId="2" applyFont="1" applyFill="1" applyBorder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2" fillId="0" borderId="1" xfId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2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/>
    <xf numFmtId="0" fontId="0" fillId="0" borderId="0" xfId="0" applyFont="1"/>
  </cellXfs>
  <cellStyles count="3">
    <cellStyle name="Обычный" xfId="0" builtinId="0"/>
    <cellStyle name="Обычный_Лист2" xfId="1"/>
    <cellStyle name="Обычный_Лист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60"/>
  <sheetViews>
    <sheetView tabSelected="1" workbookViewId="0">
      <selection activeCell="K35" sqref="K35"/>
    </sheetView>
  </sheetViews>
  <sheetFormatPr defaultRowHeight="15.6"/>
  <cols>
    <col min="2" max="2" width="6.33203125" style="91" customWidth="1"/>
    <col min="3" max="3" width="25" style="92" customWidth="1"/>
    <col min="4" max="4" width="34" style="91" customWidth="1"/>
    <col min="5" max="5" width="11.109375" style="91" customWidth="1"/>
  </cols>
  <sheetData>
    <row r="3" spans="2:9" ht="28.5" customHeight="1">
      <c r="B3" s="73" t="s">
        <v>0</v>
      </c>
      <c r="C3" s="74" t="s">
        <v>1</v>
      </c>
      <c r="D3" s="74" t="s">
        <v>2</v>
      </c>
      <c r="E3" s="73" t="s">
        <v>5</v>
      </c>
    </row>
    <row r="4" spans="2:9" ht="15.6" customHeight="1">
      <c r="B4" s="75">
        <v>1</v>
      </c>
      <c r="C4" s="76" t="s">
        <v>13</v>
      </c>
      <c r="D4" s="75" t="s">
        <v>14</v>
      </c>
      <c r="E4" s="75">
        <v>1</v>
      </c>
      <c r="I4" t="s">
        <v>127</v>
      </c>
    </row>
    <row r="5" spans="2:9" ht="15.6" customHeight="1">
      <c r="B5" s="75">
        <f>B4+1</f>
        <v>2</v>
      </c>
      <c r="C5" s="77" t="s">
        <v>18</v>
      </c>
      <c r="D5" s="75" t="s">
        <v>19</v>
      </c>
      <c r="E5" s="75">
        <v>1</v>
      </c>
    </row>
    <row r="6" spans="2:9" ht="15.6" customHeight="1">
      <c r="B6" s="75">
        <f t="shared" ref="B6:B59" si="0">B5+1</f>
        <v>3</v>
      </c>
      <c r="C6" s="76" t="s">
        <v>22</v>
      </c>
      <c r="D6" s="75" t="s">
        <v>23</v>
      </c>
      <c r="E6" s="75">
        <v>0.21</v>
      </c>
    </row>
    <row r="7" spans="2:9" ht="15.6" customHeight="1">
      <c r="B7" s="75">
        <f t="shared" si="0"/>
        <v>4</v>
      </c>
      <c r="C7" s="76" t="s">
        <v>25</v>
      </c>
      <c r="D7" s="75" t="s">
        <v>126</v>
      </c>
      <c r="E7" s="75">
        <v>1</v>
      </c>
    </row>
    <row r="8" spans="2:9" ht="15.6" customHeight="1">
      <c r="B8" s="75">
        <f t="shared" si="0"/>
        <v>5</v>
      </c>
      <c r="C8" s="76" t="s">
        <v>128</v>
      </c>
      <c r="D8" s="80" t="s">
        <v>30</v>
      </c>
      <c r="E8" s="75">
        <v>0.54</v>
      </c>
    </row>
    <row r="9" spans="2:9" ht="15.6" customHeight="1">
      <c r="B9" s="75">
        <f t="shared" ref="B9:B14" si="1">B8+1</f>
        <v>6</v>
      </c>
      <c r="C9" s="76" t="s">
        <v>37</v>
      </c>
      <c r="D9" s="75" t="s">
        <v>38</v>
      </c>
      <c r="E9" s="75">
        <v>0.75</v>
      </c>
    </row>
    <row r="10" spans="2:9" ht="15.6" customHeight="1">
      <c r="B10" s="75">
        <f t="shared" si="1"/>
        <v>7</v>
      </c>
      <c r="C10" s="76" t="s">
        <v>33</v>
      </c>
      <c r="D10" s="75" t="s">
        <v>34</v>
      </c>
      <c r="E10" s="75">
        <v>0.5</v>
      </c>
    </row>
    <row r="11" spans="2:9" ht="15.6" customHeight="1">
      <c r="B11" s="75">
        <f t="shared" si="1"/>
        <v>8</v>
      </c>
      <c r="C11" s="76" t="s">
        <v>41</v>
      </c>
      <c r="D11" s="75" t="s">
        <v>34</v>
      </c>
      <c r="E11" s="75">
        <v>1</v>
      </c>
    </row>
    <row r="12" spans="2:9" ht="15.6" customHeight="1">
      <c r="B12" s="75">
        <f t="shared" si="1"/>
        <v>9</v>
      </c>
      <c r="C12" s="76" t="s">
        <v>129</v>
      </c>
      <c r="D12" s="75" t="s">
        <v>44</v>
      </c>
      <c r="E12" s="75">
        <v>1</v>
      </c>
    </row>
    <row r="13" spans="2:9" ht="15.6" customHeight="1">
      <c r="B13" s="75">
        <f t="shared" si="1"/>
        <v>10</v>
      </c>
      <c r="C13" s="76" t="s">
        <v>43</v>
      </c>
      <c r="D13" s="75" t="s">
        <v>47</v>
      </c>
      <c r="E13" s="75">
        <v>0.5</v>
      </c>
    </row>
    <row r="14" spans="2:9" ht="15.6" customHeight="1">
      <c r="B14" s="75">
        <f t="shared" si="1"/>
        <v>11</v>
      </c>
      <c r="C14" s="76" t="s">
        <v>49</v>
      </c>
      <c r="D14" s="81" t="s">
        <v>50</v>
      </c>
      <c r="E14" s="75">
        <v>0.5</v>
      </c>
    </row>
    <row r="15" spans="2:9" ht="15.6" customHeight="1">
      <c r="B15" s="75">
        <f t="shared" si="0"/>
        <v>12</v>
      </c>
      <c r="C15" s="76" t="s">
        <v>52</v>
      </c>
      <c r="D15" s="75" t="s">
        <v>53</v>
      </c>
      <c r="E15" s="75">
        <v>1</v>
      </c>
    </row>
    <row r="16" spans="2:9" ht="15.6" customHeight="1">
      <c r="B16" s="75">
        <f t="shared" si="0"/>
        <v>13</v>
      </c>
      <c r="C16" s="78" t="s">
        <v>55</v>
      </c>
      <c r="D16" s="79" t="s">
        <v>53</v>
      </c>
      <c r="E16" s="79">
        <v>1</v>
      </c>
    </row>
    <row r="17" spans="2:5" ht="15.6" customHeight="1">
      <c r="B17" s="75">
        <f t="shared" si="0"/>
        <v>14</v>
      </c>
      <c r="C17" s="76" t="s">
        <v>57</v>
      </c>
      <c r="D17" s="75" t="s">
        <v>53</v>
      </c>
      <c r="E17" s="75">
        <v>1</v>
      </c>
    </row>
    <row r="18" spans="2:5" ht="15.6" customHeight="1">
      <c r="B18" s="75">
        <f t="shared" si="0"/>
        <v>15</v>
      </c>
      <c r="C18" s="78" t="s">
        <v>59</v>
      </c>
      <c r="D18" s="75" t="s">
        <v>53</v>
      </c>
      <c r="E18" s="75">
        <v>1</v>
      </c>
    </row>
    <row r="19" spans="2:5" ht="15.6" customHeight="1">
      <c r="B19" s="75">
        <f t="shared" si="0"/>
        <v>16</v>
      </c>
      <c r="C19" s="76" t="s">
        <v>62</v>
      </c>
      <c r="D19" s="75" t="s">
        <v>53</v>
      </c>
      <c r="E19" s="75">
        <v>1</v>
      </c>
    </row>
    <row r="20" spans="2:5" ht="15.6" customHeight="1">
      <c r="B20" s="75">
        <f t="shared" si="0"/>
        <v>17</v>
      </c>
      <c r="C20" s="76" t="s">
        <v>65</v>
      </c>
      <c r="D20" s="75" t="s">
        <v>53</v>
      </c>
      <c r="E20" s="75">
        <v>1</v>
      </c>
    </row>
    <row r="21" spans="2:5" ht="15.6" customHeight="1">
      <c r="B21" s="75">
        <f t="shared" si="0"/>
        <v>18</v>
      </c>
      <c r="C21" s="76" t="s">
        <v>67</v>
      </c>
      <c r="D21" s="75" t="s">
        <v>53</v>
      </c>
      <c r="E21" s="75">
        <v>1</v>
      </c>
    </row>
    <row r="22" spans="2:5" ht="15.6" customHeight="1">
      <c r="B22" s="75">
        <f t="shared" si="0"/>
        <v>19</v>
      </c>
      <c r="C22" s="76" t="s">
        <v>69</v>
      </c>
      <c r="D22" s="75" t="s">
        <v>53</v>
      </c>
      <c r="E22" s="75">
        <v>1</v>
      </c>
    </row>
    <row r="23" spans="2:5" ht="15.6" customHeight="1">
      <c r="B23" s="75">
        <f t="shared" si="0"/>
        <v>20</v>
      </c>
      <c r="C23" s="76" t="s">
        <v>71</v>
      </c>
      <c r="D23" s="75" t="s">
        <v>53</v>
      </c>
      <c r="E23" s="75">
        <v>1</v>
      </c>
    </row>
    <row r="24" spans="2:5" ht="15.6" customHeight="1">
      <c r="B24" s="75">
        <f t="shared" si="0"/>
        <v>21</v>
      </c>
      <c r="C24" s="76" t="s">
        <v>72</v>
      </c>
      <c r="D24" s="75" t="s">
        <v>53</v>
      </c>
      <c r="E24" s="75">
        <v>1</v>
      </c>
    </row>
    <row r="25" spans="2:5" ht="15.6" customHeight="1">
      <c r="B25" s="75">
        <f t="shared" si="0"/>
        <v>22</v>
      </c>
      <c r="C25" s="76" t="s">
        <v>74</v>
      </c>
      <c r="D25" s="75" t="s">
        <v>53</v>
      </c>
      <c r="E25" s="75">
        <v>1</v>
      </c>
    </row>
    <row r="26" spans="2:5" ht="15.6" customHeight="1">
      <c r="B26" s="75">
        <f t="shared" si="0"/>
        <v>23</v>
      </c>
      <c r="C26" s="76" t="s">
        <v>76</v>
      </c>
      <c r="D26" s="75" t="s">
        <v>53</v>
      </c>
      <c r="E26" s="75">
        <v>1</v>
      </c>
    </row>
    <row r="27" spans="2:5" ht="15.6" customHeight="1">
      <c r="B27" s="75">
        <f t="shared" si="0"/>
        <v>24</v>
      </c>
      <c r="C27" s="76" t="s">
        <v>65</v>
      </c>
      <c r="D27" s="75" t="s">
        <v>53</v>
      </c>
      <c r="E27" s="75">
        <v>0.35</v>
      </c>
    </row>
    <row r="28" spans="2:5" s="99" customFormat="1" ht="15.6" customHeight="1">
      <c r="B28" s="97">
        <f t="shared" si="0"/>
        <v>25</v>
      </c>
      <c r="C28" s="98" t="s">
        <v>25</v>
      </c>
      <c r="D28" s="97" t="s">
        <v>53</v>
      </c>
      <c r="E28" s="97">
        <v>0.45</v>
      </c>
    </row>
    <row r="29" spans="2:5" ht="15.6" customHeight="1">
      <c r="B29" s="75">
        <f t="shared" si="0"/>
        <v>26</v>
      </c>
      <c r="C29" s="77" t="s">
        <v>52</v>
      </c>
      <c r="D29" s="75" t="s">
        <v>53</v>
      </c>
      <c r="E29" s="75">
        <v>0.28999999999999998</v>
      </c>
    </row>
    <row r="30" spans="2:5" ht="15.6" customHeight="1">
      <c r="B30" s="75">
        <f t="shared" si="0"/>
        <v>27</v>
      </c>
      <c r="C30" s="82" t="s">
        <v>80</v>
      </c>
      <c r="D30" s="83" t="s">
        <v>81</v>
      </c>
      <c r="E30" s="84">
        <v>1</v>
      </c>
    </row>
    <row r="31" spans="2:5" ht="15.6" customHeight="1">
      <c r="B31" s="75">
        <f t="shared" si="0"/>
        <v>28</v>
      </c>
      <c r="C31" s="82" t="s">
        <v>80</v>
      </c>
      <c r="D31" s="84" t="s">
        <v>84</v>
      </c>
      <c r="E31" s="84">
        <v>0.5</v>
      </c>
    </row>
    <row r="32" spans="2:5" ht="15.6" customHeight="1">
      <c r="B32" s="75">
        <f t="shared" si="0"/>
        <v>29</v>
      </c>
      <c r="C32" s="82" t="s">
        <v>85</v>
      </c>
      <c r="D32" s="84" t="s">
        <v>86</v>
      </c>
      <c r="E32" s="83">
        <v>1</v>
      </c>
    </row>
    <row r="33" spans="2:5" ht="15.6" customHeight="1">
      <c r="B33" s="75">
        <f t="shared" si="0"/>
        <v>30</v>
      </c>
      <c r="C33" s="82" t="s">
        <v>37</v>
      </c>
      <c r="D33" s="83" t="s">
        <v>89</v>
      </c>
      <c r="E33" s="83">
        <v>0.5</v>
      </c>
    </row>
    <row r="34" spans="2:5" ht="15.6" customHeight="1">
      <c r="B34" s="75">
        <f t="shared" si="0"/>
        <v>31</v>
      </c>
      <c r="C34" s="85" t="s">
        <v>92</v>
      </c>
      <c r="D34" s="84" t="s">
        <v>93</v>
      </c>
      <c r="E34" s="83">
        <v>0.5</v>
      </c>
    </row>
    <row r="35" spans="2:5" ht="15.6" customHeight="1">
      <c r="B35" s="75">
        <f t="shared" si="0"/>
        <v>32</v>
      </c>
      <c r="C35" s="85" t="s">
        <v>92</v>
      </c>
      <c r="D35" s="84" t="s">
        <v>94</v>
      </c>
      <c r="E35" s="83">
        <v>1</v>
      </c>
    </row>
    <row r="36" spans="2:5" ht="15.6" customHeight="1">
      <c r="B36" s="75">
        <f t="shared" si="0"/>
        <v>33</v>
      </c>
      <c r="C36" s="82" t="s">
        <v>130</v>
      </c>
      <c r="D36" s="84" t="s">
        <v>96</v>
      </c>
      <c r="E36" s="83">
        <v>1</v>
      </c>
    </row>
    <row r="37" spans="2:5" ht="15.6" customHeight="1">
      <c r="B37" s="75">
        <f t="shared" si="0"/>
        <v>34</v>
      </c>
      <c r="C37" s="82" t="s">
        <v>85</v>
      </c>
      <c r="D37" s="84" t="s">
        <v>98</v>
      </c>
      <c r="E37" s="83">
        <v>0.5</v>
      </c>
    </row>
    <row r="38" spans="2:5" ht="15.6" customHeight="1">
      <c r="B38" s="75">
        <f t="shared" si="0"/>
        <v>35</v>
      </c>
      <c r="C38" s="85" t="s">
        <v>99</v>
      </c>
      <c r="D38" s="84" t="s">
        <v>98</v>
      </c>
      <c r="E38" s="83">
        <v>0.5</v>
      </c>
    </row>
    <row r="39" spans="2:5" ht="15.6" customHeight="1">
      <c r="B39" s="75">
        <f t="shared" si="0"/>
        <v>36</v>
      </c>
      <c r="C39" s="85" t="s">
        <v>100</v>
      </c>
      <c r="D39" s="84" t="s">
        <v>98</v>
      </c>
      <c r="E39" s="83">
        <v>0.5</v>
      </c>
    </row>
    <row r="40" spans="2:5" ht="15.6" customHeight="1">
      <c r="B40" s="75">
        <f t="shared" si="0"/>
        <v>37</v>
      </c>
      <c r="C40" s="86" t="s">
        <v>101</v>
      </c>
      <c r="D40" s="84" t="s">
        <v>102</v>
      </c>
      <c r="E40" s="83">
        <v>0.5</v>
      </c>
    </row>
    <row r="41" spans="2:5" ht="15.6" customHeight="1">
      <c r="B41" s="75">
        <f t="shared" si="0"/>
        <v>38</v>
      </c>
      <c r="C41" s="82" t="s">
        <v>103</v>
      </c>
      <c r="D41" s="83" t="s">
        <v>104</v>
      </c>
      <c r="E41" s="83">
        <v>1</v>
      </c>
    </row>
    <row r="42" spans="2:5" ht="15.6" customHeight="1">
      <c r="B42" s="75">
        <f t="shared" si="0"/>
        <v>39</v>
      </c>
      <c r="C42" s="82" t="s">
        <v>105</v>
      </c>
      <c r="D42" s="83" t="s">
        <v>104</v>
      </c>
      <c r="E42" s="83">
        <v>1</v>
      </c>
    </row>
    <row r="43" spans="2:5" ht="15.6" customHeight="1">
      <c r="B43" s="75">
        <f t="shared" si="0"/>
        <v>40</v>
      </c>
      <c r="C43" s="82" t="s">
        <v>106</v>
      </c>
      <c r="D43" s="83" t="s">
        <v>104</v>
      </c>
      <c r="E43" s="83">
        <v>1</v>
      </c>
    </row>
    <row r="44" spans="2:5" ht="15.6" customHeight="1">
      <c r="B44" s="75">
        <f t="shared" si="0"/>
        <v>41</v>
      </c>
      <c r="C44" s="85" t="s">
        <v>100</v>
      </c>
      <c r="D44" s="83" t="s">
        <v>107</v>
      </c>
      <c r="E44" s="83">
        <v>1</v>
      </c>
    </row>
    <row r="45" spans="2:5" ht="15.6" customHeight="1">
      <c r="B45" s="75">
        <f t="shared" si="0"/>
        <v>42</v>
      </c>
      <c r="C45" s="85" t="s">
        <v>99</v>
      </c>
      <c r="D45" s="83" t="s">
        <v>107</v>
      </c>
      <c r="E45" s="83">
        <v>1</v>
      </c>
    </row>
    <row r="46" spans="2:5" ht="15.6" customHeight="1">
      <c r="B46" s="75">
        <f t="shared" si="0"/>
        <v>43</v>
      </c>
      <c r="C46" s="82" t="s">
        <v>95</v>
      </c>
      <c r="D46" s="83" t="s">
        <v>108</v>
      </c>
      <c r="E46" s="83">
        <v>1</v>
      </c>
    </row>
    <row r="47" spans="2:5" ht="15.6" customHeight="1">
      <c r="B47" s="75">
        <f t="shared" si="0"/>
        <v>44</v>
      </c>
      <c r="C47" s="82"/>
      <c r="D47" s="87" t="s">
        <v>79</v>
      </c>
      <c r="E47" s="83">
        <f>SUM(E30:E46)</f>
        <v>13.5</v>
      </c>
    </row>
    <row r="48" spans="2:5" ht="15.6" customHeight="1">
      <c r="B48" s="75">
        <f t="shared" si="0"/>
        <v>45</v>
      </c>
      <c r="C48" s="82" t="s">
        <v>109</v>
      </c>
      <c r="D48" s="83" t="s">
        <v>110</v>
      </c>
      <c r="E48" s="83">
        <v>1</v>
      </c>
    </row>
    <row r="49" spans="2:5" ht="15.6" customHeight="1">
      <c r="B49" s="75">
        <f t="shared" si="0"/>
        <v>46</v>
      </c>
      <c r="C49" s="82" t="s">
        <v>111</v>
      </c>
      <c r="D49" s="83" t="s">
        <v>110</v>
      </c>
      <c r="E49" s="83">
        <v>1</v>
      </c>
    </row>
    <row r="50" spans="2:5" ht="15.6" customHeight="1">
      <c r="B50" s="75">
        <f t="shared" si="0"/>
        <v>47</v>
      </c>
      <c r="C50" s="82" t="s">
        <v>112</v>
      </c>
      <c r="D50" s="83" t="s">
        <v>110</v>
      </c>
      <c r="E50" s="83">
        <v>1</v>
      </c>
    </row>
    <row r="51" spans="2:5" ht="15.6" customHeight="1">
      <c r="B51" s="75">
        <f t="shared" si="0"/>
        <v>48</v>
      </c>
      <c r="C51" s="82"/>
      <c r="D51" s="87" t="s">
        <v>79</v>
      </c>
      <c r="E51" s="83">
        <v>3</v>
      </c>
    </row>
    <row r="52" spans="2:5" ht="15.6" customHeight="1">
      <c r="B52" s="75">
        <f t="shared" si="0"/>
        <v>49</v>
      </c>
      <c r="C52" s="88" t="s">
        <v>113</v>
      </c>
      <c r="D52" s="84" t="s">
        <v>114</v>
      </c>
      <c r="E52" s="83">
        <v>1</v>
      </c>
    </row>
    <row r="53" spans="2:5" ht="15.6" customHeight="1">
      <c r="B53" s="75">
        <f t="shared" si="0"/>
        <v>50</v>
      </c>
      <c r="C53" s="82" t="s">
        <v>97</v>
      </c>
      <c r="D53" s="84" t="s">
        <v>114</v>
      </c>
      <c r="E53" s="83">
        <v>1</v>
      </c>
    </row>
    <row r="54" spans="2:5" ht="15.6" customHeight="1">
      <c r="B54" s="75">
        <f t="shared" si="0"/>
        <v>51</v>
      </c>
      <c r="C54" s="82" t="s">
        <v>117</v>
      </c>
      <c r="D54" s="84" t="s">
        <v>114</v>
      </c>
      <c r="E54" s="83">
        <v>1</v>
      </c>
    </row>
    <row r="55" spans="2:5" ht="15.6" customHeight="1">
      <c r="B55" s="75">
        <f t="shared" si="0"/>
        <v>52</v>
      </c>
      <c r="C55" s="82" t="s">
        <v>119</v>
      </c>
      <c r="D55" s="84" t="s">
        <v>114</v>
      </c>
      <c r="E55" s="83">
        <v>1</v>
      </c>
    </row>
    <row r="56" spans="2:5" ht="15.6" customHeight="1">
      <c r="B56" s="75">
        <f t="shared" si="0"/>
        <v>53</v>
      </c>
      <c r="C56" s="82" t="s">
        <v>121</v>
      </c>
      <c r="D56" s="84" t="s">
        <v>114</v>
      </c>
      <c r="E56" s="83">
        <v>1</v>
      </c>
    </row>
    <row r="57" spans="2:5" ht="15.6" customHeight="1">
      <c r="B57" s="75">
        <f t="shared" si="0"/>
        <v>54</v>
      </c>
      <c r="C57" s="82" t="s">
        <v>123</v>
      </c>
      <c r="D57" s="84" t="s">
        <v>114</v>
      </c>
      <c r="E57" s="83">
        <v>1</v>
      </c>
    </row>
    <row r="58" spans="2:5" ht="15.6" customHeight="1">
      <c r="B58" s="75">
        <f t="shared" si="0"/>
        <v>55</v>
      </c>
      <c r="C58" s="82" t="s">
        <v>119</v>
      </c>
      <c r="D58" s="84" t="s">
        <v>114</v>
      </c>
      <c r="E58" s="83">
        <v>0.2</v>
      </c>
    </row>
    <row r="59" spans="2:5" ht="15.6" customHeight="1">
      <c r="B59" s="75">
        <f t="shared" si="0"/>
        <v>56</v>
      </c>
      <c r="C59" s="82" t="s">
        <v>121</v>
      </c>
      <c r="D59" s="84" t="s">
        <v>114</v>
      </c>
      <c r="E59" s="83">
        <v>0.5</v>
      </c>
    </row>
    <row r="60" spans="2:5" ht="15.6" customHeight="1">
      <c r="B60" s="89"/>
      <c r="C60" s="90" t="s">
        <v>79</v>
      </c>
      <c r="D60" s="87"/>
      <c r="E60" s="83">
        <v>6.7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U64"/>
  <sheetViews>
    <sheetView topLeftCell="C13" workbookViewId="0">
      <selection activeCell="Q31" sqref="Q31:S64"/>
    </sheetView>
  </sheetViews>
  <sheetFormatPr defaultRowHeight="14.4"/>
  <sheetData>
    <row r="3" spans="2:21" ht="109.2">
      <c r="B3" s="11" t="s">
        <v>0</v>
      </c>
      <c r="C3" s="12" t="s">
        <v>1</v>
      </c>
      <c r="D3" s="13" t="s">
        <v>2</v>
      </c>
      <c r="E3" s="14" t="s">
        <v>3</v>
      </c>
      <c r="F3" s="11" t="s">
        <v>4</v>
      </c>
      <c r="G3" s="15" t="s">
        <v>5</v>
      </c>
      <c r="H3" s="15" t="s">
        <v>6</v>
      </c>
      <c r="I3" s="11" t="s">
        <v>7</v>
      </c>
      <c r="J3" s="11" t="s">
        <v>8</v>
      </c>
      <c r="K3" s="11" t="s">
        <v>9</v>
      </c>
      <c r="L3" s="16" t="s">
        <v>10</v>
      </c>
      <c r="M3" s="93"/>
      <c r="N3" s="93"/>
      <c r="O3" s="17" t="s">
        <v>11</v>
      </c>
      <c r="P3" s="18" t="s">
        <v>12</v>
      </c>
    </row>
    <row r="4" spans="2:21" ht="30">
      <c r="B4" s="5">
        <v>1</v>
      </c>
      <c r="C4" s="5" t="s">
        <v>13</v>
      </c>
      <c r="D4" s="19" t="s">
        <v>14</v>
      </c>
      <c r="E4" s="20" t="s">
        <v>15</v>
      </c>
      <c r="F4" s="4" t="s">
        <v>16</v>
      </c>
      <c r="G4" s="2">
        <v>1</v>
      </c>
      <c r="H4" s="2"/>
      <c r="I4" s="3" t="s">
        <v>17</v>
      </c>
      <c r="J4" s="2">
        <v>5.37</v>
      </c>
      <c r="K4" s="5">
        <v>17697</v>
      </c>
      <c r="L4" s="21">
        <f t="shared" ref="L4:L14" si="0">G4*J4*K4</f>
        <v>95032.89</v>
      </c>
      <c r="M4" s="5"/>
      <c r="N4" s="5"/>
      <c r="O4" s="22">
        <f>L4*10%</f>
        <v>9503.2890000000007</v>
      </c>
      <c r="P4" s="69">
        <f>L4+O4</f>
        <v>104536.179</v>
      </c>
      <c r="Q4" s="72">
        <v>0</v>
      </c>
      <c r="R4" s="72"/>
      <c r="S4" s="72"/>
      <c r="T4" s="72">
        <v>0</v>
      </c>
      <c r="U4" s="72">
        <v>0</v>
      </c>
    </row>
    <row r="5" spans="2:21" ht="15.6">
      <c r="B5" s="3">
        <f>B4+1</f>
        <v>2</v>
      </c>
      <c r="C5" s="23" t="s">
        <v>18</v>
      </c>
      <c r="D5" s="24" t="s">
        <v>19</v>
      </c>
      <c r="E5" s="25" t="s">
        <v>15</v>
      </c>
      <c r="F5" s="1" t="s">
        <v>20</v>
      </c>
      <c r="G5" s="2">
        <v>1</v>
      </c>
      <c r="H5" s="2">
        <v>1</v>
      </c>
      <c r="I5" s="3" t="s">
        <v>21</v>
      </c>
      <c r="J5" s="3">
        <v>3.62</v>
      </c>
      <c r="K5" s="3">
        <v>17697</v>
      </c>
      <c r="L5" s="21">
        <f t="shared" si="0"/>
        <v>64063.14</v>
      </c>
      <c r="M5" s="26"/>
      <c r="N5" s="3"/>
      <c r="O5" s="22">
        <f t="shared" ref="O5:O14" si="1">L5*10%</f>
        <v>6406.3140000000003</v>
      </c>
      <c r="P5" s="70">
        <f t="shared" ref="P5:P14" si="2">L5+O5</f>
        <v>70469.453999999998</v>
      </c>
      <c r="Q5" s="72">
        <v>0</v>
      </c>
      <c r="R5" s="72"/>
      <c r="S5" s="72"/>
      <c r="T5" s="72">
        <v>0</v>
      </c>
      <c r="U5" s="72">
        <v>0</v>
      </c>
    </row>
    <row r="6" spans="2:21" ht="31.2">
      <c r="B6" s="3">
        <f t="shared" ref="B6:B14" si="3">B5+1</f>
        <v>3</v>
      </c>
      <c r="C6" s="5" t="s">
        <v>22</v>
      </c>
      <c r="D6" s="19" t="s">
        <v>23</v>
      </c>
      <c r="E6" s="20" t="s">
        <v>15</v>
      </c>
      <c r="F6" s="4" t="s">
        <v>16</v>
      </c>
      <c r="G6" s="2">
        <v>0.21</v>
      </c>
      <c r="H6" s="27" t="s">
        <v>15</v>
      </c>
      <c r="I6" s="3" t="s">
        <v>24</v>
      </c>
      <c r="J6" s="2">
        <v>4.7</v>
      </c>
      <c r="K6" s="5">
        <v>17697</v>
      </c>
      <c r="L6" s="21">
        <f>G6*J6*K6</f>
        <v>17466.938999999998</v>
      </c>
      <c r="M6" s="28"/>
      <c r="N6" s="5"/>
      <c r="O6" s="22">
        <f t="shared" si="1"/>
        <v>1746.6939</v>
      </c>
      <c r="P6" s="69">
        <f t="shared" si="2"/>
        <v>19213.632899999997</v>
      </c>
      <c r="Q6" s="72">
        <v>0</v>
      </c>
      <c r="R6" s="72"/>
      <c r="S6" s="72"/>
      <c r="T6" s="72">
        <v>0</v>
      </c>
      <c r="U6" s="72">
        <v>0</v>
      </c>
    </row>
    <row r="7" spans="2:21" ht="15.6">
      <c r="B7" s="3">
        <f t="shared" si="3"/>
        <v>4</v>
      </c>
      <c r="C7" s="5" t="s">
        <v>25</v>
      </c>
      <c r="D7" s="19" t="s">
        <v>26</v>
      </c>
      <c r="E7" s="29" t="s">
        <v>15</v>
      </c>
      <c r="F7" s="6" t="s">
        <v>27</v>
      </c>
      <c r="G7" s="2">
        <v>1</v>
      </c>
      <c r="H7" s="2">
        <v>2</v>
      </c>
      <c r="I7" s="3" t="s">
        <v>28</v>
      </c>
      <c r="J7" s="2">
        <v>2.92</v>
      </c>
      <c r="K7" s="5">
        <v>17697</v>
      </c>
      <c r="L7" s="21">
        <f t="shared" si="0"/>
        <v>51675.24</v>
      </c>
      <c r="M7" s="5"/>
      <c r="N7" s="5"/>
      <c r="O7" s="22">
        <f t="shared" si="1"/>
        <v>5167.5240000000003</v>
      </c>
      <c r="P7" s="69">
        <f t="shared" si="2"/>
        <v>56842.763999999996</v>
      </c>
      <c r="Q7" s="72">
        <v>0</v>
      </c>
      <c r="R7" s="72"/>
      <c r="S7" s="72"/>
      <c r="T7" s="72">
        <v>0</v>
      </c>
      <c r="U7" s="72">
        <v>0</v>
      </c>
    </row>
    <row r="8" spans="2:21" ht="42">
      <c r="B8" s="3">
        <f t="shared" si="3"/>
        <v>5</v>
      </c>
      <c r="C8" s="5" t="s">
        <v>29</v>
      </c>
      <c r="D8" s="30" t="s">
        <v>30</v>
      </c>
      <c r="E8" s="20" t="s">
        <v>15</v>
      </c>
      <c r="F8" s="4" t="s">
        <v>31</v>
      </c>
      <c r="G8" s="2">
        <v>0.54</v>
      </c>
      <c r="H8" s="27"/>
      <c r="I8" s="3" t="s">
        <v>32</v>
      </c>
      <c r="J8" s="2">
        <v>3.32</v>
      </c>
      <c r="K8" s="5">
        <v>17697</v>
      </c>
      <c r="L8" s="21">
        <f t="shared" si="0"/>
        <v>31727.1816</v>
      </c>
      <c r="M8" s="28"/>
      <c r="N8" s="5"/>
      <c r="O8" s="22">
        <f t="shared" si="1"/>
        <v>3172.7181600000004</v>
      </c>
      <c r="P8" s="69">
        <f t="shared" si="2"/>
        <v>34899.89976</v>
      </c>
      <c r="Q8" s="72">
        <v>860.07420000000286</v>
      </c>
      <c r="R8" s="72"/>
      <c r="S8" s="72"/>
      <c r="T8" s="72">
        <v>86.007420000000295</v>
      </c>
      <c r="U8" s="72">
        <v>946.08162000000311</v>
      </c>
    </row>
    <row r="9" spans="2:21" ht="15.6">
      <c r="B9" s="3">
        <f t="shared" si="3"/>
        <v>6</v>
      </c>
      <c r="C9" s="5" t="s">
        <v>33</v>
      </c>
      <c r="D9" s="19" t="s">
        <v>34</v>
      </c>
      <c r="E9" s="20" t="s">
        <v>15</v>
      </c>
      <c r="F9" s="4" t="s">
        <v>35</v>
      </c>
      <c r="G9" s="2">
        <v>0.5</v>
      </c>
      <c r="H9" s="27">
        <v>2</v>
      </c>
      <c r="I9" s="3" t="s">
        <v>36</v>
      </c>
      <c r="J9" s="2">
        <v>3.57</v>
      </c>
      <c r="K9" s="5">
        <v>17697</v>
      </c>
      <c r="L9" s="21">
        <f t="shared" si="0"/>
        <v>31589.144999999997</v>
      </c>
      <c r="M9" s="5"/>
      <c r="N9" s="5"/>
      <c r="O9" s="22">
        <f t="shared" si="1"/>
        <v>3158.9144999999999</v>
      </c>
      <c r="P9" s="69">
        <f t="shared" si="2"/>
        <v>34748.059499999996</v>
      </c>
      <c r="Q9" s="72">
        <v>0</v>
      </c>
      <c r="R9" s="72"/>
      <c r="S9" s="72"/>
      <c r="T9" s="72">
        <v>0</v>
      </c>
      <c r="U9" s="72">
        <v>0</v>
      </c>
    </row>
    <row r="10" spans="2:21" ht="15.6">
      <c r="B10" s="3">
        <f t="shared" si="3"/>
        <v>7</v>
      </c>
      <c r="C10" s="5" t="s">
        <v>37</v>
      </c>
      <c r="D10" s="19" t="s">
        <v>38</v>
      </c>
      <c r="E10" s="20" t="s">
        <v>15</v>
      </c>
      <c r="F10" s="4" t="s">
        <v>39</v>
      </c>
      <c r="G10" s="2">
        <v>0.75</v>
      </c>
      <c r="H10" s="2">
        <v>2</v>
      </c>
      <c r="I10" s="3" t="s">
        <v>40</v>
      </c>
      <c r="J10" s="2">
        <v>3.79</v>
      </c>
      <c r="K10" s="5">
        <v>17697</v>
      </c>
      <c r="L10" s="21">
        <f t="shared" si="0"/>
        <v>50303.722500000003</v>
      </c>
      <c r="M10" s="28"/>
      <c r="N10" s="5"/>
      <c r="O10" s="22">
        <f t="shared" si="1"/>
        <v>5030.3722500000003</v>
      </c>
      <c r="P10" s="69">
        <f t="shared" si="2"/>
        <v>55334.094750000004</v>
      </c>
      <c r="Q10" s="72">
        <v>0</v>
      </c>
      <c r="R10" s="72"/>
      <c r="S10" s="72"/>
      <c r="T10" s="72">
        <v>0</v>
      </c>
      <c r="U10" s="72">
        <v>0</v>
      </c>
    </row>
    <row r="11" spans="2:21" ht="15.6">
      <c r="B11" s="3">
        <f t="shared" si="3"/>
        <v>8</v>
      </c>
      <c r="C11" s="5" t="s">
        <v>41</v>
      </c>
      <c r="D11" s="19" t="s">
        <v>34</v>
      </c>
      <c r="E11" s="29" t="s">
        <v>15</v>
      </c>
      <c r="F11" s="4" t="s">
        <v>42</v>
      </c>
      <c r="G11" s="2">
        <v>1</v>
      </c>
      <c r="H11" s="2">
        <v>1</v>
      </c>
      <c r="I11" s="3" t="s">
        <v>21</v>
      </c>
      <c r="J11" s="2">
        <v>3.86</v>
      </c>
      <c r="K11" s="5">
        <v>17697</v>
      </c>
      <c r="L11" s="21">
        <f t="shared" si="0"/>
        <v>68310.42</v>
      </c>
      <c r="M11" s="5"/>
      <c r="N11" s="5"/>
      <c r="O11" s="22">
        <f t="shared" si="1"/>
        <v>6831.0420000000004</v>
      </c>
      <c r="P11" s="69">
        <f t="shared" si="2"/>
        <v>75141.462</v>
      </c>
      <c r="Q11" s="72">
        <v>0</v>
      </c>
      <c r="R11" s="72"/>
      <c r="S11" s="72"/>
      <c r="T11" s="72">
        <v>0</v>
      </c>
      <c r="U11" s="72">
        <v>0</v>
      </c>
    </row>
    <row r="12" spans="2:21" ht="30">
      <c r="B12" s="3">
        <f t="shared" si="3"/>
        <v>9</v>
      </c>
      <c r="C12" s="5" t="s">
        <v>43</v>
      </c>
      <c r="D12" s="19" t="s">
        <v>44</v>
      </c>
      <c r="E12" s="20" t="s">
        <v>45</v>
      </c>
      <c r="F12" s="4" t="s">
        <v>16</v>
      </c>
      <c r="G12" s="2">
        <v>1</v>
      </c>
      <c r="H12" s="2"/>
      <c r="I12" s="3" t="s">
        <v>46</v>
      </c>
      <c r="J12" s="2">
        <v>2.73</v>
      </c>
      <c r="K12" s="5">
        <v>17697</v>
      </c>
      <c r="L12" s="21">
        <f t="shared" si="0"/>
        <v>48312.81</v>
      </c>
      <c r="M12" s="5"/>
      <c r="N12" s="5"/>
      <c r="O12" s="22">
        <f t="shared" si="1"/>
        <v>4831.2809999999999</v>
      </c>
      <c r="P12" s="69">
        <f t="shared" si="2"/>
        <v>53144.091</v>
      </c>
      <c r="Q12" s="72">
        <v>7432.7399999999989</v>
      </c>
      <c r="R12" s="72"/>
      <c r="S12" s="72"/>
      <c r="T12" s="72">
        <v>743.27399999999989</v>
      </c>
      <c r="U12" s="72">
        <v>8176.0139999999992</v>
      </c>
    </row>
    <row r="13" spans="2:21" ht="30">
      <c r="B13" s="3">
        <f t="shared" si="3"/>
        <v>10</v>
      </c>
      <c r="C13" s="5" t="s">
        <v>43</v>
      </c>
      <c r="D13" s="19" t="s">
        <v>47</v>
      </c>
      <c r="E13" s="20" t="s">
        <v>48</v>
      </c>
      <c r="F13" s="4" t="s">
        <v>16</v>
      </c>
      <c r="G13" s="2">
        <v>0.5</v>
      </c>
      <c r="H13" s="2"/>
      <c r="I13" s="3" t="s">
        <v>46</v>
      </c>
      <c r="J13" s="2">
        <v>2.73</v>
      </c>
      <c r="K13" s="5">
        <v>17697</v>
      </c>
      <c r="L13" s="21">
        <f>G13*J13*K13</f>
        <v>24156.404999999999</v>
      </c>
      <c r="M13" s="5"/>
      <c r="N13" s="5"/>
      <c r="O13" s="22">
        <f>L13*10%</f>
        <v>2415.6405</v>
      </c>
      <c r="P13" s="69">
        <f>L13+O13</f>
        <v>26572.0455</v>
      </c>
      <c r="Q13" s="72">
        <v>3716.3699999999994</v>
      </c>
      <c r="R13" s="72"/>
      <c r="S13" s="72"/>
      <c r="T13" s="72">
        <v>371.63699999999994</v>
      </c>
      <c r="U13" s="72">
        <v>4088.0069999999996</v>
      </c>
    </row>
    <row r="14" spans="2:21" ht="83.4">
      <c r="B14" s="3">
        <f t="shared" si="3"/>
        <v>11</v>
      </c>
      <c r="C14" s="5" t="s">
        <v>49</v>
      </c>
      <c r="D14" s="31" t="s">
        <v>50</v>
      </c>
      <c r="E14" s="20" t="s">
        <v>15</v>
      </c>
      <c r="F14" s="4" t="s">
        <v>51</v>
      </c>
      <c r="G14" s="2">
        <v>0.5</v>
      </c>
      <c r="H14" s="2">
        <v>1</v>
      </c>
      <c r="I14" s="3" t="s">
        <v>21</v>
      </c>
      <c r="J14" s="2">
        <v>3.74</v>
      </c>
      <c r="K14" s="5">
        <v>17697</v>
      </c>
      <c r="L14" s="21">
        <f t="shared" si="0"/>
        <v>33093.39</v>
      </c>
      <c r="M14" s="5"/>
      <c r="N14" s="5"/>
      <c r="O14" s="22">
        <f t="shared" si="1"/>
        <v>3309.3389999999999</v>
      </c>
      <c r="P14" s="69">
        <f t="shared" si="2"/>
        <v>36402.728999999999</v>
      </c>
      <c r="Q14" s="72">
        <v>0</v>
      </c>
      <c r="R14" s="72"/>
      <c r="S14" s="72"/>
      <c r="T14" s="72">
        <v>0</v>
      </c>
      <c r="U14" s="72">
        <v>0</v>
      </c>
    </row>
    <row r="15" spans="2:21" ht="15.6">
      <c r="B15" s="32"/>
      <c r="C15" s="32"/>
      <c r="D15" s="33"/>
      <c r="E15" s="34"/>
      <c r="F15" s="35"/>
      <c r="G15" s="36">
        <f>SUM(G4:G14)</f>
        <v>8</v>
      </c>
      <c r="H15" s="36"/>
      <c r="I15" s="37"/>
      <c r="J15" s="36"/>
      <c r="K15" s="32"/>
      <c r="L15" s="38">
        <f>SUM(L4:L14)</f>
        <v>515731.2831</v>
      </c>
      <c r="M15" s="32"/>
      <c r="N15" s="32"/>
      <c r="O15" s="38">
        <f>SUM(O4:O14)</f>
        <v>51573.128310000007</v>
      </c>
      <c r="P15" s="71">
        <f>SUM(P4:P14)</f>
        <v>567304.41141000006</v>
      </c>
      <c r="Q15" s="72">
        <v>12009.184200000002</v>
      </c>
      <c r="R15" s="72"/>
      <c r="S15" s="72"/>
      <c r="T15" s="72">
        <v>1200.91842</v>
      </c>
      <c r="U15" s="72">
        <v>13210.102620000001</v>
      </c>
    </row>
    <row r="16" spans="2:21" ht="30">
      <c r="B16" s="5">
        <v>1</v>
      </c>
      <c r="C16" s="5" t="s">
        <v>52</v>
      </c>
      <c r="D16" s="19" t="s">
        <v>53</v>
      </c>
      <c r="E16" s="20" t="s">
        <v>48</v>
      </c>
      <c r="F16" s="4" t="s">
        <v>16</v>
      </c>
      <c r="G16" s="2">
        <v>1</v>
      </c>
      <c r="H16" s="2">
        <v>1</v>
      </c>
      <c r="I16" s="3" t="s">
        <v>54</v>
      </c>
      <c r="J16" s="2">
        <v>3.41</v>
      </c>
      <c r="K16" s="5">
        <v>17697</v>
      </c>
      <c r="L16" s="21">
        <f>G16*J16*K16</f>
        <v>60346.770000000004</v>
      </c>
      <c r="M16" s="28"/>
      <c r="N16" s="5"/>
      <c r="O16" s="21">
        <f>L16*10%</f>
        <v>6034.6770000000006</v>
      </c>
      <c r="P16" s="69">
        <f>L16+N16+O16</f>
        <v>66381.447</v>
      </c>
      <c r="Q16" s="72">
        <v>0</v>
      </c>
      <c r="R16" s="72"/>
      <c r="S16" s="72"/>
      <c r="T16" s="72">
        <v>0</v>
      </c>
      <c r="U16" s="72">
        <v>0</v>
      </c>
    </row>
    <row r="17" spans="2:21" ht="15.6">
      <c r="B17" s="5">
        <f t="shared" ref="B17:B30" si="4">B16+1</f>
        <v>2</v>
      </c>
      <c r="C17" s="39" t="s">
        <v>55</v>
      </c>
      <c r="D17" s="40" t="s">
        <v>53</v>
      </c>
      <c r="E17" s="41" t="s">
        <v>15</v>
      </c>
      <c r="F17" s="7" t="s">
        <v>56</v>
      </c>
      <c r="G17" s="8">
        <v>1</v>
      </c>
      <c r="H17" s="8">
        <v>2</v>
      </c>
      <c r="I17" s="42" t="s">
        <v>36</v>
      </c>
      <c r="J17" s="8">
        <v>3.45</v>
      </c>
      <c r="K17" s="5">
        <v>17697</v>
      </c>
      <c r="L17" s="21">
        <f t="shared" ref="L17:L30" si="5">G17*J17*K17</f>
        <v>61054.65</v>
      </c>
      <c r="M17" s="28"/>
      <c r="N17" s="5"/>
      <c r="O17" s="21">
        <f t="shared" ref="O17:O30" si="6">L17*10%</f>
        <v>6105.4650000000001</v>
      </c>
      <c r="P17" s="69">
        <f t="shared" ref="P17:P30" si="7">L17+N17+O17</f>
        <v>67160.115000000005</v>
      </c>
      <c r="Q17" s="72">
        <v>0</v>
      </c>
      <c r="R17" s="72"/>
      <c r="S17" s="72"/>
      <c r="T17" s="72">
        <v>0</v>
      </c>
      <c r="U17" s="72">
        <v>0</v>
      </c>
    </row>
    <row r="18" spans="2:21" ht="15.6">
      <c r="B18" s="5">
        <f t="shared" si="4"/>
        <v>3</v>
      </c>
      <c r="C18" s="5" t="s">
        <v>57</v>
      </c>
      <c r="D18" s="19" t="s">
        <v>53</v>
      </c>
      <c r="E18" s="29" t="s">
        <v>15</v>
      </c>
      <c r="F18" s="4" t="s">
        <v>58</v>
      </c>
      <c r="G18" s="2">
        <v>1</v>
      </c>
      <c r="H18" s="2"/>
      <c r="I18" s="3" t="s">
        <v>46</v>
      </c>
      <c r="J18" s="2">
        <v>2.38</v>
      </c>
      <c r="K18" s="5">
        <v>17697</v>
      </c>
      <c r="L18" s="21">
        <f t="shared" si="5"/>
        <v>42118.86</v>
      </c>
      <c r="M18" s="28"/>
      <c r="N18" s="5"/>
      <c r="O18" s="21">
        <f t="shared" si="6"/>
        <v>4211.8860000000004</v>
      </c>
      <c r="P18" s="69">
        <f t="shared" si="7"/>
        <v>46330.745999999999</v>
      </c>
      <c r="Q18" s="72">
        <v>7432.7399999999989</v>
      </c>
      <c r="R18" s="72"/>
      <c r="S18" s="72"/>
      <c r="T18" s="72">
        <v>743.27399999999989</v>
      </c>
      <c r="U18" s="72">
        <v>8176.0139999999992</v>
      </c>
    </row>
    <row r="19" spans="2:21" ht="30">
      <c r="B19" s="5">
        <f t="shared" si="4"/>
        <v>4</v>
      </c>
      <c r="C19" s="39" t="s">
        <v>59</v>
      </c>
      <c r="D19" s="19" t="s">
        <v>53</v>
      </c>
      <c r="E19" s="20" t="s">
        <v>48</v>
      </c>
      <c r="F19" s="4" t="s">
        <v>60</v>
      </c>
      <c r="G19" s="2">
        <v>1</v>
      </c>
      <c r="H19" s="2">
        <v>2</v>
      </c>
      <c r="I19" s="3" t="s">
        <v>61</v>
      </c>
      <c r="J19" s="2">
        <v>3.14</v>
      </c>
      <c r="K19" s="5">
        <v>17697</v>
      </c>
      <c r="L19" s="21">
        <f t="shared" si="5"/>
        <v>55568.58</v>
      </c>
      <c r="M19" s="28"/>
      <c r="N19" s="5"/>
      <c r="O19" s="21">
        <f t="shared" si="6"/>
        <v>5556.8580000000002</v>
      </c>
      <c r="P19" s="69">
        <f t="shared" si="7"/>
        <v>61125.438000000002</v>
      </c>
      <c r="Q19" s="72">
        <v>176.96999999999622</v>
      </c>
      <c r="R19" s="72"/>
      <c r="S19" s="72"/>
      <c r="T19" s="72">
        <v>17.696999999999623</v>
      </c>
      <c r="U19" s="72">
        <v>194.66699999999585</v>
      </c>
    </row>
    <row r="20" spans="2:21" ht="27">
      <c r="B20" s="5">
        <f t="shared" si="4"/>
        <v>5</v>
      </c>
      <c r="C20" s="5" t="s">
        <v>62</v>
      </c>
      <c r="D20" s="19" t="s">
        <v>53</v>
      </c>
      <c r="E20" s="20" t="s">
        <v>48</v>
      </c>
      <c r="F20" s="4" t="s">
        <v>63</v>
      </c>
      <c r="G20" s="2">
        <v>1</v>
      </c>
      <c r="H20" s="2"/>
      <c r="I20" s="3" t="s">
        <v>46</v>
      </c>
      <c r="J20" s="43" t="s">
        <v>64</v>
      </c>
      <c r="K20" s="5">
        <v>17697</v>
      </c>
      <c r="L20" s="21">
        <f t="shared" si="5"/>
        <v>42118.86</v>
      </c>
      <c r="M20" s="28"/>
      <c r="N20" s="5"/>
      <c r="O20" s="21">
        <f t="shared" si="6"/>
        <v>4211.8860000000004</v>
      </c>
      <c r="P20" s="69">
        <f t="shared" si="7"/>
        <v>46330.745999999999</v>
      </c>
      <c r="Q20" s="72">
        <v>7432.7399999999989</v>
      </c>
      <c r="R20" s="72"/>
      <c r="S20" s="72"/>
      <c r="T20" s="72">
        <v>743.27399999999989</v>
      </c>
      <c r="U20" s="72">
        <v>8176.0139999999992</v>
      </c>
    </row>
    <row r="21" spans="2:21" ht="27">
      <c r="B21" s="5">
        <f t="shared" si="4"/>
        <v>6</v>
      </c>
      <c r="C21" s="5" t="s">
        <v>65</v>
      </c>
      <c r="D21" s="19" t="s">
        <v>53</v>
      </c>
      <c r="E21" s="20" t="s">
        <v>48</v>
      </c>
      <c r="F21" s="9" t="s">
        <v>66</v>
      </c>
      <c r="G21" s="2">
        <v>1</v>
      </c>
      <c r="H21" s="2">
        <v>2</v>
      </c>
      <c r="I21" s="3" t="s">
        <v>61</v>
      </c>
      <c r="J21" s="2">
        <v>3.14</v>
      </c>
      <c r="K21" s="5">
        <v>17697</v>
      </c>
      <c r="L21" s="21">
        <f t="shared" si="5"/>
        <v>55568.58</v>
      </c>
      <c r="M21" s="28"/>
      <c r="N21" s="5"/>
      <c r="O21" s="21">
        <f t="shared" si="6"/>
        <v>5556.8580000000002</v>
      </c>
      <c r="P21" s="69">
        <f t="shared" si="7"/>
        <v>61125.438000000002</v>
      </c>
      <c r="Q21" s="72">
        <v>176.96999999999622</v>
      </c>
      <c r="R21" s="72"/>
      <c r="S21" s="72"/>
      <c r="T21" s="72">
        <v>17.696999999999623</v>
      </c>
      <c r="U21" s="72">
        <v>194.66699999999585</v>
      </c>
    </row>
    <row r="22" spans="2:21" ht="27">
      <c r="B22" s="5">
        <f t="shared" si="4"/>
        <v>7</v>
      </c>
      <c r="C22" s="5" t="s">
        <v>67</v>
      </c>
      <c r="D22" s="19" t="s">
        <v>53</v>
      </c>
      <c r="E22" s="20" t="s">
        <v>48</v>
      </c>
      <c r="F22" s="4" t="s">
        <v>68</v>
      </c>
      <c r="G22" s="2">
        <v>1</v>
      </c>
      <c r="H22" s="2"/>
      <c r="I22" s="3" t="s">
        <v>46</v>
      </c>
      <c r="J22" s="2">
        <v>2.38</v>
      </c>
      <c r="K22" s="5">
        <v>17697</v>
      </c>
      <c r="L22" s="21">
        <f t="shared" si="5"/>
        <v>42118.86</v>
      </c>
      <c r="M22" s="28"/>
      <c r="N22" s="5"/>
      <c r="O22" s="21">
        <f t="shared" si="6"/>
        <v>4211.8860000000004</v>
      </c>
      <c r="P22" s="69">
        <f t="shared" si="7"/>
        <v>46330.745999999999</v>
      </c>
      <c r="Q22" s="72">
        <v>7432.7399999999989</v>
      </c>
      <c r="R22" s="72"/>
      <c r="S22" s="72"/>
      <c r="T22" s="72">
        <v>743.27399999999989</v>
      </c>
      <c r="U22" s="72">
        <v>8176.0139999999992</v>
      </c>
    </row>
    <row r="23" spans="2:21" ht="31.2">
      <c r="B23" s="5">
        <f t="shared" si="4"/>
        <v>8</v>
      </c>
      <c r="C23" s="5" t="s">
        <v>69</v>
      </c>
      <c r="D23" s="19" t="s">
        <v>53</v>
      </c>
      <c r="E23" s="20" t="s">
        <v>48</v>
      </c>
      <c r="F23" s="4" t="s">
        <v>16</v>
      </c>
      <c r="G23" s="2">
        <v>1</v>
      </c>
      <c r="H23" s="27" t="s">
        <v>15</v>
      </c>
      <c r="I23" s="3" t="s">
        <v>70</v>
      </c>
      <c r="J23" s="2">
        <v>3.89</v>
      </c>
      <c r="K23" s="5">
        <v>17697</v>
      </c>
      <c r="L23" s="21">
        <f t="shared" si="5"/>
        <v>68841.33</v>
      </c>
      <c r="M23" s="28"/>
      <c r="N23" s="5"/>
      <c r="O23" s="21">
        <f t="shared" si="6"/>
        <v>6884.1330000000007</v>
      </c>
      <c r="P23" s="69">
        <f t="shared" si="7"/>
        <v>75725.463000000003</v>
      </c>
      <c r="Q23" s="72">
        <v>0</v>
      </c>
      <c r="R23" s="72"/>
      <c r="S23" s="72"/>
      <c r="T23" s="72">
        <v>0</v>
      </c>
      <c r="U23" s="72">
        <v>0</v>
      </c>
    </row>
    <row r="24" spans="2:21" ht="30">
      <c r="B24" s="5">
        <f t="shared" si="4"/>
        <v>9</v>
      </c>
      <c r="C24" s="5" t="s">
        <v>71</v>
      </c>
      <c r="D24" s="19" t="s">
        <v>53</v>
      </c>
      <c r="E24" s="20" t="s">
        <v>48</v>
      </c>
      <c r="F24" s="4" t="s">
        <v>16</v>
      </c>
      <c r="G24" s="2">
        <v>1</v>
      </c>
      <c r="H24" s="2">
        <v>2</v>
      </c>
      <c r="I24" s="3" t="s">
        <v>61</v>
      </c>
      <c r="J24" s="2">
        <v>3.24</v>
      </c>
      <c r="K24" s="5">
        <v>17697</v>
      </c>
      <c r="L24" s="21">
        <f t="shared" si="5"/>
        <v>57338.280000000006</v>
      </c>
      <c r="M24" s="28"/>
      <c r="N24" s="5"/>
      <c r="O24" s="21">
        <f t="shared" si="6"/>
        <v>5733.8280000000013</v>
      </c>
      <c r="P24" s="69">
        <f t="shared" si="7"/>
        <v>63072.108000000007</v>
      </c>
      <c r="Q24" s="72">
        <v>0</v>
      </c>
      <c r="R24" s="72"/>
      <c r="S24" s="72"/>
      <c r="T24" s="72">
        <v>0</v>
      </c>
      <c r="U24" s="72">
        <v>0</v>
      </c>
    </row>
    <row r="25" spans="2:21" ht="15.6">
      <c r="B25" s="5">
        <f t="shared" si="4"/>
        <v>10</v>
      </c>
      <c r="C25" s="5" t="s">
        <v>72</v>
      </c>
      <c r="D25" s="19" t="s">
        <v>53</v>
      </c>
      <c r="E25" s="20" t="s">
        <v>15</v>
      </c>
      <c r="F25" s="4" t="s">
        <v>73</v>
      </c>
      <c r="G25" s="2">
        <v>1</v>
      </c>
      <c r="H25" s="2">
        <v>2</v>
      </c>
      <c r="I25" s="3" t="s">
        <v>36</v>
      </c>
      <c r="J25" s="2">
        <v>3.57</v>
      </c>
      <c r="K25" s="5">
        <v>17697</v>
      </c>
      <c r="L25" s="21">
        <f t="shared" si="5"/>
        <v>63178.289999999994</v>
      </c>
      <c r="M25" s="28"/>
      <c r="N25" s="5"/>
      <c r="O25" s="21">
        <f>L25*10%</f>
        <v>6317.8289999999997</v>
      </c>
      <c r="P25" s="69">
        <f t="shared" si="7"/>
        <v>69496.118999999992</v>
      </c>
      <c r="Q25" s="72">
        <v>0</v>
      </c>
      <c r="R25" s="72"/>
      <c r="S25" s="72"/>
      <c r="T25" s="72">
        <v>0</v>
      </c>
      <c r="U25" s="72">
        <v>0</v>
      </c>
    </row>
    <row r="26" spans="2:21" ht="15.6">
      <c r="B26" s="5">
        <f t="shared" si="4"/>
        <v>11</v>
      </c>
      <c r="C26" s="5" t="s">
        <v>74</v>
      </c>
      <c r="D26" s="19" t="s">
        <v>53</v>
      </c>
      <c r="E26" s="20" t="s">
        <v>15</v>
      </c>
      <c r="F26" s="4" t="s">
        <v>75</v>
      </c>
      <c r="G26" s="2">
        <v>1</v>
      </c>
      <c r="H26" s="2"/>
      <c r="I26" s="3" t="s">
        <v>36</v>
      </c>
      <c r="J26" s="2">
        <v>3.57</v>
      </c>
      <c r="K26" s="5">
        <v>17697</v>
      </c>
      <c r="L26" s="21">
        <f t="shared" si="5"/>
        <v>63178.289999999994</v>
      </c>
      <c r="M26" s="28"/>
      <c r="N26" s="5"/>
      <c r="O26" s="21">
        <f t="shared" si="6"/>
        <v>6317.8289999999997</v>
      </c>
      <c r="P26" s="69">
        <f t="shared" si="7"/>
        <v>69496.118999999992</v>
      </c>
      <c r="Q26" s="72">
        <v>0</v>
      </c>
      <c r="R26" s="72"/>
      <c r="S26" s="72"/>
      <c r="T26" s="72">
        <v>0</v>
      </c>
      <c r="U26" s="72">
        <v>0</v>
      </c>
    </row>
    <row r="27" spans="2:21" ht="15.6">
      <c r="B27" s="5">
        <f t="shared" si="4"/>
        <v>12</v>
      </c>
      <c r="C27" s="5" t="s">
        <v>76</v>
      </c>
      <c r="D27" s="19" t="s">
        <v>53</v>
      </c>
      <c r="E27" s="20" t="s">
        <v>15</v>
      </c>
      <c r="F27" s="3" t="s">
        <v>77</v>
      </c>
      <c r="G27" s="2">
        <v>1</v>
      </c>
      <c r="H27" s="2"/>
      <c r="I27" s="3" t="s">
        <v>28</v>
      </c>
      <c r="J27" s="2">
        <v>3.16</v>
      </c>
      <c r="K27" s="5">
        <v>17697</v>
      </c>
      <c r="L27" s="21">
        <f>G27*J27*K27</f>
        <v>55922.520000000004</v>
      </c>
      <c r="M27" s="28"/>
      <c r="N27" s="5"/>
      <c r="O27" s="21">
        <f>L27*10%</f>
        <v>5592.2520000000004</v>
      </c>
      <c r="P27" s="69">
        <f>L27+N27+O27</f>
        <v>61514.772000000004</v>
      </c>
      <c r="Q27" s="72">
        <v>0</v>
      </c>
      <c r="R27" s="72"/>
      <c r="S27" s="72"/>
      <c r="T27" s="72">
        <v>0</v>
      </c>
      <c r="U27" s="72">
        <v>0</v>
      </c>
    </row>
    <row r="28" spans="2:21" ht="27">
      <c r="B28" s="5">
        <f t="shared" si="4"/>
        <v>13</v>
      </c>
      <c r="C28" s="5" t="s">
        <v>65</v>
      </c>
      <c r="D28" s="19" t="s">
        <v>53</v>
      </c>
      <c r="E28" s="20" t="s">
        <v>48</v>
      </c>
      <c r="F28" s="9" t="s">
        <v>66</v>
      </c>
      <c r="G28" s="2">
        <v>0.35</v>
      </c>
      <c r="H28" s="2">
        <v>2</v>
      </c>
      <c r="I28" s="3" t="s">
        <v>61</v>
      </c>
      <c r="J28" s="43" t="s">
        <v>78</v>
      </c>
      <c r="K28" s="5">
        <v>17697</v>
      </c>
      <c r="L28" s="21">
        <f t="shared" si="5"/>
        <v>19449.003000000001</v>
      </c>
      <c r="M28" s="28"/>
      <c r="N28" s="5"/>
      <c r="O28" s="21">
        <f t="shared" si="6"/>
        <v>1944.9003000000002</v>
      </c>
      <c r="P28" s="69">
        <f t="shared" si="7"/>
        <v>21393.903300000002</v>
      </c>
      <c r="Q28" s="72">
        <v>56.630400000000002</v>
      </c>
      <c r="R28" s="72"/>
      <c r="S28" s="72"/>
      <c r="T28" s="72">
        <v>5.6630400000000005</v>
      </c>
      <c r="U28" s="72">
        <v>62.293440000000004</v>
      </c>
    </row>
    <row r="29" spans="2:21" ht="30">
      <c r="B29" s="5">
        <f t="shared" si="4"/>
        <v>14</v>
      </c>
      <c r="C29" s="5" t="s">
        <v>13</v>
      </c>
      <c r="D29" s="19" t="s">
        <v>53</v>
      </c>
      <c r="E29" s="20" t="s">
        <v>15</v>
      </c>
      <c r="F29" s="4" t="s">
        <v>16</v>
      </c>
      <c r="G29" s="10">
        <v>0.45</v>
      </c>
      <c r="H29" s="2"/>
      <c r="I29" s="3" t="s">
        <v>28</v>
      </c>
      <c r="J29" s="2">
        <v>3.34</v>
      </c>
      <c r="K29" s="5">
        <v>17697</v>
      </c>
      <c r="L29" s="21">
        <f>G29*J29*K29</f>
        <v>26598.590999999997</v>
      </c>
      <c r="M29" s="28"/>
      <c r="N29" s="5"/>
      <c r="O29" s="21">
        <f>L29*10%</f>
        <v>2659.8590999999997</v>
      </c>
      <c r="P29" s="69">
        <f t="shared" si="7"/>
        <v>29258.450099999995</v>
      </c>
      <c r="Q29" s="72">
        <v>0</v>
      </c>
      <c r="R29" s="72"/>
      <c r="S29" s="72"/>
      <c r="T29" s="72">
        <v>0</v>
      </c>
      <c r="U29" s="72">
        <v>0</v>
      </c>
    </row>
    <row r="30" spans="2:21" ht="15.6">
      <c r="B30" s="5">
        <f t="shared" si="4"/>
        <v>15</v>
      </c>
      <c r="C30" s="23" t="s">
        <v>18</v>
      </c>
      <c r="D30" s="19" t="s">
        <v>53</v>
      </c>
      <c r="E30" s="25" t="s">
        <v>15</v>
      </c>
      <c r="F30" s="1" t="s">
        <v>20</v>
      </c>
      <c r="G30" s="2">
        <v>0.28999999999999998</v>
      </c>
      <c r="H30" s="2">
        <v>1</v>
      </c>
      <c r="I30" s="3" t="s">
        <v>21</v>
      </c>
      <c r="J30" s="3">
        <v>3.62</v>
      </c>
      <c r="K30" s="5">
        <v>17697</v>
      </c>
      <c r="L30" s="21">
        <f t="shared" si="5"/>
        <v>18578.310600000001</v>
      </c>
      <c r="M30" s="28"/>
      <c r="N30" s="5"/>
      <c r="O30" s="21">
        <f t="shared" si="6"/>
        <v>1857.8310600000002</v>
      </c>
      <c r="P30" s="69">
        <f t="shared" si="7"/>
        <v>20436.141660000001</v>
      </c>
      <c r="Q30" s="72">
        <v>0</v>
      </c>
      <c r="R30" s="72"/>
      <c r="S30" s="72"/>
      <c r="T30" s="72">
        <v>0</v>
      </c>
      <c r="U30" s="72">
        <v>0</v>
      </c>
    </row>
    <row r="31" spans="2:21">
      <c r="B31" s="48">
        <v>1</v>
      </c>
      <c r="C31" s="46" t="s">
        <v>80</v>
      </c>
      <c r="D31" s="49" t="s">
        <v>81</v>
      </c>
      <c r="G31" s="48">
        <v>1</v>
      </c>
      <c r="H31" s="50" t="s">
        <v>82</v>
      </c>
      <c r="I31" s="44">
        <v>2</v>
      </c>
      <c r="J31" s="51" t="s">
        <v>83</v>
      </c>
      <c r="K31" s="48">
        <v>3.69</v>
      </c>
      <c r="L31" s="52">
        <f>G31*K31*17697</f>
        <v>65301.93</v>
      </c>
      <c r="M31" s="52"/>
      <c r="N31" s="52">
        <f>L31*10%</f>
        <v>6530.1930000000002</v>
      </c>
      <c r="O31" s="52">
        <f>L31+M31+N31</f>
        <v>71832.123000000007</v>
      </c>
      <c r="Q31" s="72">
        <v>0</v>
      </c>
      <c r="R31" s="72">
        <v>0</v>
      </c>
      <c r="S31" s="72">
        <v>0</v>
      </c>
      <c r="T31" s="72">
        <v>2270.8790399999989</v>
      </c>
      <c r="U31" s="72">
        <v>24979.669439999991</v>
      </c>
    </row>
    <row r="32" spans="2:21" ht="42">
      <c r="B32" s="46">
        <v>2</v>
      </c>
      <c r="C32" s="46" t="s">
        <v>80</v>
      </c>
      <c r="D32" s="53" t="s">
        <v>84</v>
      </c>
      <c r="G32" s="48">
        <v>0.5</v>
      </c>
      <c r="H32" s="50" t="s">
        <v>82</v>
      </c>
      <c r="I32" s="44">
        <v>2</v>
      </c>
      <c r="J32" s="51" t="s">
        <v>83</v>
      </c>
      <c r="K32" s="48">
        <v>3.69</v>
      </c>
      <c r="L32" s="52">
        <f>G32*K32*17697</f>
        <v>32650.965</v>
      </c>
      <c r="M32" s="52"/>
      <c r="N32" s="52">
        <f>L32*10%</f>
        <v>3265.0965000000001</v>
      </c>
      <c r="O32" s="52">
        <f>L32+M32+N32</f>
        <v>35916.061500000003</v>
      </c>
      <c r="Q32" s="72">
        <v>0</v>
      </c>
      <c r="R32" s="72">
        <v>0</v>
      </c>
      <c r="S32" s="72">
        <v>0</v>
      </c>
      <c r="T32" s="72">
        <v>3471.7974599999989</v>
      </c>
      <c r="U32" s="72">
        <v>38189.772059999988</v>
      </c>
    </row>
    <row r="33" spans="2:19" ht="31.8">
      <c r="B33" s="46">
        <v>3</v>
      </c>
      <c r="C33" s="46" t="s">
        <v>85</v>
      </c>
      <c r="D33" s="53" t="s">
        <v>86</v>
      </c>
      <c r="G33" s="46">
        <v>1</v>
      </c>
      <c r="H33" s="44" t="s">
        <v>87</v>
      </c>
      <c r="I33" s="44"/>
      <c r="J33" s="51" t="s">
        <v>88</v>
      </c>
      <c r="K33" s="46">
        <v>2.58</v>
      </c>
      <c r="L33" s="52">
        <f>G33*K33*17697</f>
        <v>45658.26</v>
      </c>
      <c r="M33" s="54"/>
      <c r="N33" s="52">
        <f t="shared" ref="N33:N49" si="8">L33*10%</f>
        <v>4565.826</v>
      </c>
      <c r="O33" s="52">
        <f t="shared" ref="O33:O48" si="9">L33+M33+N33</f>
        <v>50224.086000000003</v>
      </c>
      <c r="Q33">
        <v>8317.5899999999965</v>
      </c>
      <c r="R33">
        <v>831.75899999999967</v>
      </c>
      <c r="S33">
        <v>9149.3489999999965</v>
      </c>
    </row>
    <row r="34" spans="2:19">
      <c r="B34" s="46">
        <v>4</v>
      </c>
      <c r="C34" s="46" t="s">
        <v>37</v>
      </c>
      <c r="D34" s="49" t="s">
        <v>89</v>
      </c>
      <c r="G34" s="46">
        <v>0.5</v>
      </c>
      <c r="H34" s="44" t="s">
        <v>90</v>
      </c>
      <c r="I34" s="44">
        <v>1</v>
      </c>
      <c r="J34" s="45" t="s">
        <v>91</v>
      </c>
      <c r="K34" s="46">
        <v>1.8</v>
      </c>
      <c r="L34" s="52">
        <f t="shared" ref="L34:L48" si="10">G34*K34*17697</f>
        <v>15927.300000000001</v>
      </c>
      <c r="M34" s="54"/>
      <c r="N34" s="52">
        <f t="shared" si="8"/>
        <v>1592.7300000000002</v>
      </c>
      <c r="O34" s="52">
        <f t="shared" si="9"/>
        <v>17520.030000000002</v>
      </c>
      <c r="Q34">
        <v>6813.3449999999984</v>
      </c>
      <c r="R34">
        <v>681.33449999999993</v>
      </c>
      <c r="S34">
        <v>7494.6794999999984</v>
      </c>
    </row>
    <row r="35" spans="2:19" ht="27">
      <c r="B35" s="55">
        <v>5</v>
      </c>
      <c r="C35" s="48" t="s">
        <v>92</v>
      </c>
      <c r="D35" s="53" t="s">
        <v>93</v>
      </c>
      <c r="G35" s="46">
        <v>0.5</v>
      </c>
      <c r="H35" s="44"/>
      <c r="I35" s="44">
        <v>2</v>
      </c>
      <c r="J35" s="46"/>
      <c r="K35" s="46">
        <v>1.71</v>
      </c>
      <c r="L35" s="52">
        <f t="shared" si="10"/>
        <v>15130.934999999999</v>
      </c>
      <c r="M35" s="54"/>
      <c r="N35" s="52">
        <f t="shared" si="8"/>
        <v>1513.0934999999999</v>
      </c>
      <c r="O35" s="52">
        <f t="shared" si="9"/>
        <v>16644.0285</v>
      </c>
      <c r="Q35">
        <v>6459.4049999999997</v>
      </c>
      <c r="R35">
        <v>645.94050000000004</v>
      </c>
      <c r="S35">
        <v>7105.3454999999994</v>
      </c>
    </row>
    <row r="36" spans="2:19" ht="27">
      <c r="B36" s="55">
        <v>6</v>
      </c>
      <c r="C36" s="48" t="s">
        <v>92</v>
      </c>
      <c r="D36" s="53" t="s">
        <v>94</v>
      </c>
      <c r="G36" s="46">
        <v>1</v>
      </c>
      <c r="H36" s="44"/>
      <c r="I36" s="44">
        <v>2</v>
      </c>
      <c r="J36" s="46"/>
      <c r="K36" s="46">
        <v>1.71</v>
      </c>
      <c r="L36" s="52">
        <f t="shared" si="10"/>
        <v>30261.87</v>
      </c>
      <c r="M36" s="54">
        <v>5309.1</v>
      </c>
      <c r="N36" s="52">
        <f t="shared" si="8"/>
        <v>3026.1869999999999</v>
      </c>
      <c r="O36" s="52">
        <f t="shared" si="9"/>
        <v>38597.156999999999</v>
      </c>
      <c r="Q36">
        <v>12918.81</v>
      </c>
      <c r="R36">
        <v>1291.8810000000001</v>
      </c>
      <c r="S36">
        <v>14210.690999999999</v>
      </c>
    </row>
    <row r="37" spans="2:19" ht="21.6">
      <c r="B37" s="55">
        <v>7</v>
      </c>
      <c r="C37" s="46" t="s">
        <v>95</v>
      </c>
      <c r="D37" s="53" t="s">
        <v>96</v>
      </c>
      <c r="G37" s="46">
        <v>0.5</v>
      </c>
      <c r="H37" s="44"/>
      <c r="I37" s="44">
        <v>2</v>
      </c>
      <c r="J37" s="46"/>
      <c r="K37" s="46">
        <v>1.71</v>
      </c>
      <c r="L37" s="52">
        <f t="shared" si="10"/>
        <v>15130.934999999999</v>
      </c>
      <c r="M37" s="54"/>
      <c r="N37" s="52">
        <f t="shared" si="8"/>
        <v>1513.0934999999999</v>
      </c>
      <c r="O37" s="52">
        <f t="shared" si="9"/>
        <v>16644.0285</v>
      </c>
      <c r="Q37">
        <v>6459.4049999999997</v>
      </c>
      <c r="R37">
        <v>645.94050000000004</v>
      </c>
      <c r="S37">
        <v>7105.3454999999994</v>
      </c>
    </row>
    <row r="38" spans="2:19" ht="21.6">
      <c r="B38" s="55">
        <v>8</v>
      </c>
      <c r="C38" s="46" t="s">
        <v>97</v>
      </c>
      <c r="D38" s="53" t="s">
        <v>96</v>
      </c>
      <c r="G38" s="46">
        <v>0.5</v>
      </c>
      <c r="H38" s="44"/>
      <c r="I38" s="44">
        <v>2</v>
      </c>
      <c r="J38" s="46"/>
      <c r="K38" s="46">
        <v>1.71</v>
      </c>
      <c r="L38" s="52">
        <f t="shared" si="10"/>
        <v>15130.934999999999</v>
      </c>
      <c r="M38" s="54"/>
      <c r="N38" s="52">
        <f t="shared" si="8"/>
        <v>1513.0934999999999</v>
      </c>
      <c r="O38" s="52">
        <f t="shared" si="9"/>
        <v>16644.0285</v>
      </c>
      <c r="Q38">
        <v>6459.4049999999997</v>
      </c>
      <c r="R38">
        <v>645.94050000000004</v>
      </c>
      <c r="S38">
        <v>7105.3454999999994</v>
      </c>
    </row>
    <row r="39" spans="2:19" ht="31.8">
      <c r="B39" s="55">
        <v>9</v>
      </c>
      <c r="C39" s="46" t="s">
        <v>85</v>
      </c>
      <c r="D39" s="53" t="s">
        <v>98</v>
      </c>
      <c r="G39" s="46">
        <v>0.5</v>
      </c>
      <c r="H39" s="44"/>
      <c r="I39" s="44">
        <v>3</v>
      </c>
      <c r="J39" s="46"/>
      <c r="K39" s="46">
        <v>1.83</v>
      </c>
      <c r="L39" s="52">
        <f t="shared" si="10"/>
        <v>16192.755000000001</v>
      </c>
      <c r="M39" s="54"/>
      <c r="N39" s="52">
        <f t="shared" si="8"/>
        <v>1619.2755000000002</v>
      </c>
      <c r="O39" s="52">
        <f t="shared" si="9"/>
        <v>17812.030500000001</v>
      </c>
      <c r="Q39">
        <v>5663.0400000000009</v>
      </c>
      <c r="R39">
        <v>566.30400000000009</v>
      </c>
      <c r="S39">
        <v>6229.344000000001</v>
      </c>
    </row>
    <row r="40" spans="2:19" ht="31.8">
      <c r="B40" s="55">
        <v>10</v>
      </c>
      <c r="C40" s="48" t="s">
        <v>99</v>
      </c>
      <c r="D40" s="53" t="s">
        <v>98</v>
      </c>
      <c r="G40" s="46">
        <v>0.5</v>
      </c>
      <c r="H40" s="44"/>
      <c r="I40" s="44">
        <v>3</v>
      </c>
      <c r="J40" s="46"/>
      <c r="K40" s="46">
        <v>1.83</v>
      </c>
      <c r="L40" s="52">
        <f t="shared" si="10"/>
        <v>16192.755000000001</v>
      </c>
      <c r="M40" s="54"/>
      <c r="N40" s="52">
        <f t="shared" si="8"/>
        <v>1619.2755000000002</v>
      </c>
      <c r="O40" s="52">
        <f t="shared" si="9"/>
        <v>17812.030500000001</v>
      </c>
      <c r="Q40">
        <v>5663.0400000000009</v>
      </c>
      <c r="R40">
        <v>566.30400000000009</v>
      </c>
      <c r="S40">
        <v>6229.344000000001</v>
      </c>
    </row>
    <row r="41" spans="2:19" ht="31.8">
      <c r="B41" s="55">
        <v>11</v>
      </c>
      <c r="C41" s="48" t="s">
        <v>100</v>
      </c>
      <c r="D41" s="53" t="s">
        <v>98</v>
      </c>
      <c r="G41" s="46">
        <v>0.5</v>
      </c>
      <c r="H41" s="44"/>
      <c r="I41" s="44">
        <v>3</v>
      </c>
      <c r="J41" s="46"/>
      <c r="K41" s="46">
        <v>1.83</v>
      </c>
      <c r="L41" s="52">
        <f t="shared" si="10"/>
        <v>16192.755000000001</v>
      </c>
      <c r="M41" s="54"/>
      <c r="N41" s="52">
        <f t="shared" si="8"/>
        <v>1619.2755000000002</v>
      </c>
      <c r="O41" s="52">
        <f t="shared" si="9"/>
        <v>17812.030500000001</v>
      </c>
      <c r="Q41">
        <v>5663.0400000000009</v>
      </c>
      <c r="R41">
        <v>566.30400000000009</v>
      </c>
      <c r="S41">
        <v>6229.344000000001</v>
      </c>
    </row>
    <row r="42" spans="2:19" ht="28.8">
      <c r="B42" s="55">
        <v>12</v>
      </c>
      <c r="C42" s="56" t="s">
        <v>101</v>
      </c>
      <c r="D42" s="53" t="s">
        <v>102</v>
      </c>
      <c r="G42" s="46">
        <v>0.5</v>
      </c>
      <c r="H42" s="44"/>
      <c r="I42" s="44">
        <v>3</v>
      </c>
      <c r="J42" s="46"/>
      <c r="K42" s="46">
        <v>1.83</v>
      </c>
      <c r="L42" s="52">
        <f t="shared" si="10"/>
        <v>16192.755000000001</v>
      </c>
      <c r="M42" s="54"/>
      <c r="N42" s="52">
        <f t="shared" si="8"/>
        <v>1619.2755000000002</v>
      </c>
      <c r="O42" s="52">
        <f t="shared" si="9"/>
        <v>17812.030500000001</v>
      </c>
      <c r="Q42">
        <v>5663.0400000000009</v>
      </c>
      <c r="R42">
        <v>566.30400000000009</v>
      </c>
      <c r="S42">
        <v>6229.344000000001</v>
      </c>
    </row>
    <row r="43" spans="2:19">
      <c r="B43" s="55">
        <v>13</v>
      </c>
      <c r="C43" s="46" t="s">
        <v>103</v>
      </c>
      <c r="D43" s="49" t="s">
        <v>104</v>
      </c>
      <c r="G43" s="46">
        <v>1</v>
      </c>
      <c r="H43" s="44"/>
      <c r="I43" s="44">
        <v>2</v>
      </c>
      <c r="J43" s="46"/>
      <c r="K43" s="46">
        <v>1.71</v>
      </c>
      <c r="L43" s="52">
        <f t="shared" si="10"/>
        <v>30261.87</v>
      </c>
      <c r="M43" s="54">
        <v>8687</v>
      </c>
      <c r="N43" s="52">
        <f t="shared" si="8"/>
        <v>3026.1869999999999</v>
      </c>
      <c r="O43" s="52">
        <f t="shared" si="9"/>
        <v>41975.056999999993</v>
      </c>
      <c r="Q43">
        <v>12918.81</v>
      </c>
      <c r="R43">
        <v>1291.8810000000001</v>
      </c>
      <c r="S43">
        <v>14210.690999999999</v>
      </c>
    </row>
    <row r="44" spans="2:19">
      <c r="B44" s="55">
        <v>14</v>
      </c>
      <c r="C44" s="46" t="s">
        <v>105</v>
      </c>
      <c r="D44" s="49" t="s">
        <v>104</v>
      </c>
      <c r="G44" s="46">
        <v>1</v>
      </c>
      <c r="H44" s="44"/>
      <c r="I44" s="44">
        <v>2</v>
      </c>
      <c r="J44" s="46"/>
      <c r="K44" s="46">
        <v>1.71</v>
      </c>
      <c r="L44" s="52">
        <f t="shared" si="10"/>
        <v>30261.87</v>
      </c>
      <c r="M44" s="54">
        <v>8686</v>
      </c>
      <c r="N44" s="52">
        <f t="shared" si="8"/>
        <v>3026.1869999999999</v>
      </c>
      <c r="O44" s="52">
        <f t="shared" si="9"/>
        <v>41974.056999999993</v>
      </c>
      <c r="Q44">
        <v>12918.81</v>
      </c>
      <c r="R44">
        <v>1291.8810000000001</v>
      </c>
      <c r="S44">
        <v>14210.690999999999</v>
      </c>
    </row>
    <row r="45" spans="2:19">
      <c r="B45" s="55">
        <v>15</v>
      </c>
      <c r="C45" s="46" t="s">
        <v>106</v>
      </c>
      <c r="D45" s="49" t="s">
        <v>104</v>
      </c>
      <c r="G45" s="46">
        <v>1</v>
      </c>
      <c r="H45" s="44"/>
      <c r="I45" s="44">
        <v>2</v>
      </c>
      <c r="J45" s="46"/>
      <c r="K45" s="46">
        <v>1.71</v>
      </c>
      <c r="L45" s="52">
        <f t="shared" si="10"/>
        <v>30261.87</v>
      </c>
      <c r="M45" s="54">
        <v>8687</v>
      </c>
      <c r="N45" s="52">
        <f t="shared" si="8"/>
        <v>3026.1869999999999</v>
      </c>
      <c r="O45" s="52">
        <f t="shared" si="9"/>
        <v>41975.056999999993</v>
      </c>
      <c r="Q45">
        <v>12918.81</v>
      </c>
      <c r="R45">
        <v>1291.8810000000001</v>
      </c>
      <c r="S45">
        <v>14210.690999999999</v>
      </c>
    </row>
    <row r="46" spans="2:19" ht="27">
      <c r="B46" s="55">
        <v>16</v>
      </c>
      <c r="C46" s="48" t="s">
        <v>100</v>
      </c>
      <c r="D46" s="49" t="s">
        <v>107</v>
      </c>
      <c r="G46" s="46">
        <v>1</v>
      </c>
      <c r="H46" s="44"/>
      <c r="I46" s="44">
        <v>2</v>
      </c>
      <c r="J46" s="46"/>
      <c r="K46" s="46">
        <v>1.71</v>
      </c>
      <c r="L46" s="52">
        <f t="shared" si="10"/>
        <v>30261.87</v>
      </c>
      <c r="M46" s="54"/>
      <c r="N46" s="52">
        <f t="shared" si="8"/>
        <v>3026.1869999999999</v>
      </c>
      <c r="O46" s="52">
        <f t="shared" si="9"/>
        <v>33288.057000000001</v>
      </c>
      <c r="Q46">
        <v>12918.81</v>
      </c>
      <c r="R46">
        <v>1291.8810000000001</v>
      </c>
      <c r="S46">
        <v>14210.690999999999</v>
      </c>
    </row>
    <row r="47" spans="2:19" ht="27">
      <c r="B47" s="55">
        <v>17</v>
      </c>
      <c r="C47" s="48" t="s">
        <v>99</v>
      </c>
      <c r="D47" s="49" t="s">
        <v>107</v>
      </c>
      <c r="G47" s="46">
        <v>1</v>
      </c>
      <c r="H47" s="44"/>
      <c r="I47" s="44">
        <v>2</v>
      </c>
      <c r="J47" s="46"/>
      <c r="K47" s="46">
        <v>1.71</v>
      </c>
      <c r="L47" s="52">
        <f t="shared" si="10"/>
        <v>30261.87</v>
      </c>
      <c r="M47" s="54"/>
      <c r="N47" s="52">
        <f t="shared" si="8"/>
        <v>3026.1869999999999</v>
      </c>
      <c r="O47" s="52">
        <f t="shared" si="9"/>
        <v>33288.057000000001</v>
      </c>
      <c r="Q47">
        <v>12918.81</v>
      </c>
      <c r="R47">
        <v>1291.8810000000001</v>
      </c>
      <c r="S47">
        <v>14210.690999999999</v>
      </c>
    </row>
    <row r="48" spans="2:19">
      <c r="B48" s="55">
        <v>18</v>
      </c>
      <c r="C48" s="46" t="s">
        <v>95</v>
      </c>
      <c r="D48" s="49" t="s">
        <v>108</v>
      </c>
      <c r="G48" s="46">
        <v>1</v>
      </c>
      <c r="H48" s="44"/>
      <c r="I48" s="44">
        <v>2</v>
      </c>
      <c r="J48" s="46"/>
      <c r="K48" s="46">
        <v>1.71</v>
      </c>
      <c r="L48" s="52">
        <f t="shared" si="10"/>
        <v>30261.87</v>
      </c>
      <c r="M48" s="54">
        <v>5309.1</v>
      </c>
      <c r="N48" s="52">
        <f t="shared" si="8"/>
        <v>3026.1869999999999</v>
      </c>
      <c r="O48" s="52">
        <f t="shared" si="9"/>
        <v>38597.156999999999</v>
      </c>
      <c r="Q48">
        <v>12918.81</v>
      </c>
      <c r="R48">
        <v>1291.8810000000001</v>
      </c>
      <c r="S48">
        <v>14210.690999999999</v>
      </c>
    </row>
    <row r="49" spans="2:19">
      <c r="B49" s="55"/>
      <c r="C49" s="46"/>
      <c r="D49" s="57" t="s">
        <v>79</v>
      </c>
      <c r="G49" s="46">
        <f>SUM(G31:G48)</f>
        <v>13.5</v>
      </c>
      <c r="H49" s="44"/>
      <c r="I49" s="44"/>
      <c r="J49" s="46"/>
      <c r="K49" s="46"/>
      <c r="L49" s="52">
        <f>SUM(L31:L48)</f>
        <v>481535.36999999994</v>
      </c>
      <c r="M49" s="54">
        <f>SUM(M36:M48)</f>
        <v>36678.199999999997</v>
      </c>
      <c r="N49" s="52">
        <f t="shared" si="8"/>
        <v>48153.536999999997</v>
      </c>
      <c r="O49" s="52">
        <f>SUM(O31:O48)</f>
        <v>566367.10699999996</v>
      </c>
      <c r="Q49">
        <v>147592.97999999998</v>
      </c>
      <c r="R49">
        <v>14759.297999999999</v>
      </c>
      <c r="S49">
        <v>162352.27799999993</v>
      </c>
    </row>
    <row r="50" spans="2:19">
      <c r="B50" s="55">
        <v>1</v>
      </c>
      <c r="C50" s="46" t="s">
        <v>109</v>
      </c>
      <c r="D50" s="58" t="s">
        <v>110</v>
      </c>
      <c r="G50" s="46">
        <v>1</v>
      </c>
      <c r="H50" s="44"/>
      <c r="I50" s="44">
        <v>4</v>
      </c>
      <c r="J50" s="46"/>
      <c r="K50" s="46">
        <v>1.96</v>
      </c>
      <c r="L50" s="52">
        <f>G50*K50*17697</f>
        <v>34686.120000000003</v>
      </c>
      <c r="M50" s="54">
        <v>5309.1</v>
      </c>
      <c r="N50" s="54">
        <f>L50*10%</f>
        <v>3468.6120000000005</v>
      </c>
      <c r="O50" s="52">
        <f>L50+M50+N50</f>
        <v>43463.832000000002</v>
      </c>
      <c r="Q50">
        <v>9733.3499999999967</v>
      </c>
      <c r="R50">
        <v>973.3349999999997</v>
      </c>
      <c r="S50">
        <v>10706.684999999996</v>
      </c>
    </row>
    <row r="51" spans="2:19">
      <c r="B51" s="55">
        <v>2</v>
      </c>
      <c r="C51" s="46" t="s">
        <v>111</v>
      </c>
      <c r="D51" s="58" t="s">
        <v>110</v>
      </c>
      <c r="G51" s="46">
        <v>1</v>
      </c>
      <c r="H51" s="44"/>
      <c r="I51" s="44">
        <v>3</v>
      </c>
      <c r="J51" s="46"/>
      <c r="K51" s="46">
        <v>1.83</v>
      </c>
      <c r="L51" s="52">
        <f>G51*K51*17697</f>
        <v>32385.510000000002</v>
      </c>
      <c r="M51" s="54">
        <v>5309.1</v>
      </c>
      <c r="N51" s="54">
        <f>L51*10%</f>
        <v>3238.5510000000004</v>
      </c>
      <c r="O51" s="52">
        <f>L51+M51+N51</f>
        <v>40933.161</v>
      </c>
      <c r="Q51">
        <v>11326.080000000002</v>
      </c>
      <c r="R51">
        <v>1132.6080000000002</v>
      </c>
      <c r="S51">
        <v>12458.688000000002</v>
      </c>
    </row>
    <row r="52" spans="2:19">
      <c r="B52" s="55">
        <v>3</v>
      </c>
      <c r="C52" s="46" t="s">
        <v>112</v>
      </c>
      <c r="D52" s="58" t="s">
        <v>110</v>
      </c>
      <c r="G52" s="46">
        <v>1</v>
      </c>
      <c r="H52" s="44"/>
      <c r="I52" s="44">
        <v>3</v>
      </c>
      <c r="J52" s="46"/>
      <c r="K52" s="46">
        <v>1.83</v>
      </c>
      <c r="L52" s="52">
        <f>G52*K52*17697</f>
        <v>32385.510000000002</v>
      </c>
      <c r="M52" s="54">
        <v>5309.1</v>
      </c>
      <c r="N52" s="54">
        <f>L52*10%</f>
        <v>3238.5510000000004</v>
      </c>
      <c r="O52" s="52">
        <f>L52+M52+N52</f>
        <v>40933.161</v>
      </c>
      <c r="Q52">
        <v>11326.080000000002</v>
      </c>
      <c r="R52">
        <v>1132.6080000000002</v>
      </c>
      <c r="S52">
        <v>12458.688000000002</v>
      </c>
    </row>
    <row r="53" spans="2:19">
      <c r="B53" s="55"/>
      <c r="C53" s="46"/>
      <c r="D53" s="57" t="s">
        <v>79</v>
      </c>
      <c r="G53" s="46">
        <v>3</v>
      </c>
      <c r="H53" s="44"/>
      <c r="I53" s="44"/>
      <c r="J53" s="46"/>
      <c r="K53" s="46"/>
      <c r="L53" s="54">
        <f>SUM(L50:L52)</f>
        <v>99457.140000000014</v>
      </c>
      <c r="M53" s="54">
        <f>SUM(M50:M52)</f>
        <v>15927.300000000001</v>
      </c>
      <c r="N53" s="54">
        <f>SUM(N50:N52)</f>
        <v>9945.7139999999999</v>
      </c>
      <c r="O53" s="54">
        <f>SUM(O50:O52)</f>
        <v>125330.15400000001</v>
      </c>
      <c r="Q53">
        <v>32385.510000000002</v>
      </c>
      <c r="R53">
        <v>3238.5509999999999</v>
      </c>
      <c r="S53">
        <v>35624.061000000002</v>
      </c>
    </row>
    <row r="54" spans="2:19" ht="21.6">
      <c r="B54" s="55">
        <v>1</v>
      </c>
      <c r="C54" s="59" t="s">
        <v>113</v>
      </c>
      <c r="D54" s="53" t="s">
        <v>114</v>
      </c>
      <c r="G54" s="46">
        <v>1</v>
      </c>
      <c r="H54" s="44" t="s">
        <v>90</v>
      </c>
      <c r="I54" s="44">
        <v>1</v>
      </c>
      <c r="J54" s="47" t="s">
        <v>115</v>
      </c>
      <c r="K54" s="46">
        <v>1.64</v>
      </c>
      <c r="L54" s="52">
        <f t="shared" ref="L54:L61" si="11">G54*K54*17697</f>
        <v>29023.079999999998</v>
      </c>
      <c r="M54" s="54">
        <f>(17697*30%)*G54</f>
        <v>5309.0999999999995</v>
      </c>
      <c r="N54" s="54">
        <f t="shared" ref="N54:N61" si="12">L54*10%</f>
        <v>2902.308</v>
      </c>
      <c r="O54" s="52">
        <f t="shared" ref="O54:O61" si="13">L54+M54+N54</f>
        <v>37234.487999999998</v>
      </c>
      <c r="Q54">
        <v>14334.570000000005</v>
      </c>
      <c r="R54">
        <v>1433.4570000000006</v>
      </c>
      <c r="S54">
        <v>15768.027000000006</v>
      </c>
    </row>
    <row r="55" spans="2:19" ht="21.6">
      <c r="B55" s="55">
        <f>B54+1</f>
        <v>2</v>
      </c>
      <c r="C55" s="46" t="s">
        <v>97</v>
      </c>
      <c r="D55" s="53" t="s">
        <v>114</v>
      </c>
      <c r="G55" s="46">
        <v>1</v>
      </c>
      <c r="H55" s="44" t="s">
        <v>90</v>
      </c>
      <c r="I55" s="44">
        <v>1</v>
      </c>
      <c r="J55" s="47" t="s">
        <v>116</v>
      </c>
      <c r="K55" s="46">
        <v>1.68</v>
      </c>
      <c r="L55" s="52">
        <f t="shared" si="11"/>
        <v>29730.959999999999</v>
      </c>
      <c r="M55" s="54">
        <f t="shared" ref="M55:M61" si="14">(17697*30%)*G55</f>
        <v>5309.0999999999995</v>
      </c>
      <c r="N55" s="54">
        <f t="shared" si="12"/>
        <v>2973.096</v>
      </c>
      <c r="O55" s="52">
        <f t="shared" si="13"/>
        <v>38013.155999999995</v>
      </c>
      <c r="Q55">
        <v>14157.6</v>
      </c>
      <c r="R55">
        <v>1415.7600000000002</v>
      </c>
      <c r="S55">
        <v>15573.36</v>
      </c>
    </row>
    <row r="56" spans="2:19" ht="21.6">
      <c r="B56" s="55">
        <f>B55+1</f>
        <v>3</v>
      </c>
      <c r="C56" s="46" t="s">
        <v>117</v>
      </c>
      <c r="D56" s="53" t="s">
        <v>114</v>
      </c>
      <c r="G56" s="46">
        <v>1</v>
      </c>
      <c r="H56" s="44" t="s">
        <v>90</v>
      </c>
      <c r="I56" s="44">
        <v>1</v>
      </c>
      <c r="J56" s="47" t="s">
        <v>118</v>
      </c>
      <c r="K56" s="46">
        <v>1.96</v>
      </c>
      <c r="L56" s="52">
        <f t="shared" si="11"/>
        <v>34686.120000000003</v>
      </c>
      <c r="M56" s="54">
        <f t="shared" si="14"/>
        <v>5309.0999999999995</v>
      </c>
      <c r="N56" s="54">
        <f t="shared" si="12"/>
        <v>3468.6120000000005</v>
      </c>
      <c r="O56" s="52">
        <f t="shared" si="13"/>
        <v>43463.832000000002</v>
      </c>
      <c r="Q56">
        <v>12918.81</v>
      </c>
      <c r="R56">
        <v>1291.8810000000001</v>
      </c>
      <c r="S56">
        <v>14210.690999999999</v>
      </c>
    </row>
    <row r="57" spans="2:19" ht="21.6">
      <c r="B57" s="55">
        <f>B56+1</f>
        <v>4</v>
      </c>
      <c r="C57" s="46" t="s">
        <v>119</v>
      </c>
      <c r="D57" s="53" t="s">
        <v>114</v>
      </c>
      <c r="G57" s="46">
        <v>1</v>
      </c>
      <c r="H57" s="44" t="s">
        <v>90</v>
      </c>
      <c r="I57" s="44">
        <v>1</v>
      </c>
      <c r="J57" s="45" t="s">
        <v>120</v>
      </c>
      <c r="K57" s="46">
        <v>1.88</v>
      </c>
      <c r="L57" s="52">
        <f t="shared" si="11"/>
        <v>33270.36</v>
      </c>
      <c r="M57" s="54">
        <f t="shared" si="14"/>
        <v>5309.0999999999995</v>
      </c>
      <c r="N57" s="54">
        <f t="shared" si="12"/>
        <v>3327.0360000000001</v>
      </c>
      <c r="O57" s="52">
        <f t="shared" si="13"/>
        <v>41906.495999999999</v>
      </c>
      <c r="Q57">
        <v>13272.75</v>
      </c>
      <c r="R57">
        <v>1327.2750000000001</v>
      </c>
      <c r="S57">
        <v>14600.025</v>
      </c>
    </row>
    <row r="58" spans="2:19" ht="21.6">
      <c r="B58" s="55">
        <f>B57+1</f>
        <v>5</v>
      </c>
      <c r="C58" s="46" t="s">
        <v>121</v>
      </c>
      <c r="D58" s="53" t="s">
        <v>114</v>
      </c>
      <c r="G58" s="46">
        <v>1</v>
      </c>
      <c r="H58" s="44" t="s">
        <v>90</v>
      </c>
      <c r="I58" s="44">
        <v>1</v>
      </c>
      <c r="J58" s="45" t="s">
        <v>122</v>
      </c>
      <c r="K58" s="46">
        <v>1.88</v>
      </c>
      <c r="L58" s="52">
        <f t="shared" si="11"/>
        <v>33270.36</v>
      </c>
      <c r="M58" s="54">
        <f t="shared" si="14"/>
        <v>5309.0999999999995</v>
      </c>
      <c r="N58" s="54">
        <f t="shared" si="12"/>
        <v>3327.0360000000001</v>
      </c>
      <c r="O58" s="52">
        <f t="shared" si="13"/>
        <v>41906.495999999999</v>
      </c>
      <c r="Q58">
        <v>13272.75</v>
      </c>
      <c r="R58">
        <v>1327.2750000000001</v>
      </c>
      <c r="S58">
        <v>14600.025</v>
      </c>
    </row>
    <row r="59" spans="2:19" ht="21.6">
      <c r="B59" s="55">
        <v>6</v>
      </c>
      <c r="C59" s="46" t="s">
        <v>123</v>
      </c>
      <c r="D59" s="53" t="s">
        <v>114</v>
      </c>
      <c r="G59" s="46">
        <v>1</v>
      </c>
      <c r="H59" s="44" t="s">
        <v>90</v>
      </c>
      <c r="I59" s="44">
        <v>1</v>
      </c>
      <c r="J59" s="45" t="s">
        <v>124</v>
      </c>
      <c r="K59" s="46">
        <v>1.68</v>
      </c>
      <c r="L59" s="52">
        <f t="shared" si="11"/>
        <v>29730.959999999999</v>
      </c>
      <c r="M59" s="54">
        <f t="shared" si="14"/>
        <v>5309.0999999999995</v>
      </c>
      <c r="N59" s="54">
        <f t="shared" si="12"/>
        <v>2973.096</v>
      </c>
      <c r="O59" s="52">
        <f t="shared" si="13"/>
        <v>38013.155999999995</v>
      </c>
      <c r="Q59">
        <v>13980.629999999997</v>
      </c>
      <c r="R59">
        <v>1398.0629999999999</v>
      </c>
      <c r="S59">
        <v>15378.692999999997</v>
      </c>
    </row>
    <row r="60" spans="2:19" ht="21.6">
      <c r="B60" s="55">
        <v>7</v>
      </c>
      <c r="C60" s="46" t="s">
        <v>119</v>
      </c>
      <c r="D60" s="53" t="s">
        <v>114</v>
      </c>
      <c r="G60" s="46">
        <v>0.2</v>
      </c>
      <c r="H60" s="44" t="s">
        <v>90</v>
      </c>
      <c r="I60" s="44">
        <v>1</v>
      </c>
      <c r="J60" s="47" t="s">
        <v>120</v>
      </c>
      <c r="K60" s="46">
        <v>1.88</v>
      </c>
      <c r="L60" s="52">
        <f t="shared" si="11"/>
        <v>6654.0720000000001</v>
      </c>
      <c r="M60" s="54">
        <f t="shared" si="14"/>
        <v>1061.82</v>
      </c>
      <c r="N60" s="54">
        <f t="shared" si="12"/>
        <v>665.4072000000001</v>
      </c>
      <c r="O60" s="52">
        <f t="shared" si="13"/>
        <v>8381.2991999999995</v>
      </c>
      <c r="Q60">
        <v>2654.55</v>
      </c>
      <c r="R60">
        <v>265.45500000000004</v>
      </c>
      <c r="S60">
        <v>2920.0050000000001</v>
      </c>
    </row>
    <row r="61" spans="2:19" ht="21.6">
      <c r="B61" s="55">
        <v>8</v>
      </c>
      <c r="C61" s="46" t="s">
        <v>121</v>
      </c>
      <c r="D61" s="53" t="s">
        <v>114</v>
      </c>
      <c r="G61" s="46">
        <v>0.5</v>
      </c>
      <c r="H61" s="44" t="s">
        <v>90</v>
      </c>
      <c r="I61" s="44">
        <v>1</v>
      </c>
      <c r="J61" s="45" t="s">
        <v>122</v>
      </c>
      <c r="K61" s="46">
        <v>1.88</v>
      </c>
      <c r="L61" s="52">
        <f t="shared" si="11"/>
        <v>16635.18</v>
      </c>
      <c r="M61" s="54">
        <f t="shared" si="14"/>
        <v>2654.5499999999997</v>
      </c>
      <c r="N61" s="54">
        <f t="shared" si="12"/>
        <v>1663.518</v>
      </c>
      <c r="O61" s="52">
        <f t="shared" si="13"/>
        <v>20953.248</v>
      </c>
      <c r="Q61">
        <v>6636.375</v>
      </c>
      <c r="R61">
        <v>663.63750000000005</v>
      </c>
      <c r="S61">
        <v>7300.0124999999998</v>
      </c>
    </row>
    <row r="62" spans="2:19">
      <c r="B62" s="60"/>
      <c r="C62" s="61" t="s">
        <v>79</v>
      </c>
      <c r="D62" s="57"/>
      <c r="G62" s="62">
        <v>6.7</v>
      </c>
      <c r="H62" s="63"/>
      <c r="I62" s="63"/>
      <c r="J62" s="62"/>
      <c r="K62" s="62"/>
      <c r="L62" s="64">
        <f>SUM(L54:L61)</f>
        <v>213001.092</v>
      </c>
      <c r="M62" s="64">
        <f>SUM(M54:M61)</f>
        <v>35570.97</v>
      </c>
      <c r="N62" s="64">
        <f>SUM(N54:N61)</f>
        <v>21300.109200000003</v>
      </c>
      <c r="O62" s="52">
        <f>SUM(O54:O61)</f>
        <v>269872.17119999998</v>
      </c>
      <c r="Q62">
        <v>91228.035000000018</v>
      </c>
      <c r="R62">
        <v>9122.8035000000018</v>
      </c>
      <c r="S62">
        <v>100350.83850000001</v>
      </c>
    </row>
    <row r="63" spans="2:19">
      <c r="B63" s="60"/>
      <c r="C63" s="94" t="s">
        <v>125</v>
      </c>
      <c r="D63" s="65"/>
      <c r="G63" s="95">
        <f>G62+G53+G49</f>
        <v>23.2</v>
      </c>
      <c r="H63" s="96"/>
      <c r="I63" s="45"/>
      <c r="J63" s="66"/>
      <c r="K63" s="66"/>
      <c r="L63" s="67">
        <f>L49+L53+L62</f>
        <v>793993.60199999996</v>
      </c>
      <c r="M63" s="67">
        <f>M49+M53+M62</f>
        <v>88176.47</v>
      </c>
      <c r="N63" s="67">
        <f>N49+N53+N62</f>
        <v>79399.360199999996</v>
      </c>
      <c r="O63" s="68">
        <f>O49+O53+O62</f>
        <v>961569.43219999992</v>
      </c>
      <c r="Q63">
        <v>271206.52500000002</v>
      </c>
      <c r="R63">
        <v>27120.6525</v>
      </c>
      <c r="S63">
        <v>298327.17749999993</v>
      </c>
    </row>
    <row r="64" spans="2:19">
      <c r="B64" s="60"/>
      <c r="C64" s="94"/>
      <c r="D64" s="65"/>
      <c r="G64" s="95"/>
      <c r="H64" s="96"/>
      <c r="I64" s="45"/>
      <c r="J64" s="66"/>
      <c r="K64" s="66"/>
      <c r="L64" s="67"/>
      <c r="M64" s="67"/>
      <c r="N64" s="67"/>
      <c r="O64" s="68"/>
    </row>
  </sheetData>
  <mergeCells count="4">
    <mergeCell ref="M3:N3"/>
    <mergeCell ref="C63:C64"/>
    <mergeCell ref="G63:G64"/>
    <mergeCell ref="H63:H6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2019-02-22T11:32:15Z</dcterms:modified>
</cp:coreProperties>
</file>